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50" windowWidth="16275" windowHeight="1150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Лист1!$B$8:$I$222</definedName>
  </definedNames>
  <calcPr calcId="145621"/>
</workbook>
</file>

<file path=xl/calcChain.xml><?xml version="1.0" encoding="utf-8"?>
<calcChain xmlns="http://schemas.openxmlformats.org/spreadsheetml/2006/main">
  <c r="K24" i="1" l="1"/>
  <c r="A128" i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127" i="1"/>
  <c r="D56" i="1"/>
  <c r="D42" i="1"/>
  <c r="A11" i="1" l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0" i="1"/>
  <c r="E110" i="1"/>
  <c r="F110" i="1"/>
  <c r="G110" i="1"/>
  <c r="H110" i="1"/>
  <c r="E221" i="1" l="1"/>
  <c r="E215" i="1" s="1"/>
  <c r="E212" i="1" s="1"/>
  <c r="F221" i="1"/>
  <c r="F215" i="1" s="1"/>
  <c r="F212" i="1" s="1"/>
  <c r="G221" i="1"/>
  <c r="G215" i="1" s="1"/>
  <c r="G212" i="1" s="1"/>
  <c r="H221" i="1"/>
  <c r="H215" i="1" s="1"/>
  <c r="H212" i="1" s="1"/>
  <c r="D221" i="1"/>
  <c r="D215" i="1" s="1"/>
  <c r="D212" i="1" s="1"/>
  <c r="C205" i="1"/>
  <c r="C206" i="1"/>
  <c r="E207" i="1"/>
  <c r="E201" i="1" s="1"/>
  <c r="E198" i="1" s="1"/>
  <c r="F207" i="1"/>
  <c r="F201" i="1" s="1"/>
  <c r="F198" i="1" s="1"/>
  <c r="G207" i="1"/>
  <c r="G201" i="1" s="1"/>
  <c r="G198" i="1" s="1"/>
  <c r="H207" i="1"/>
  <c r="H201" i="1" s="1"/>
  <c r="H198" i="1" s="1"/>
  <c r="D207" i="1"/>
  <c r="D201" i="1" s="1"/>
  <c r="D198" i="1" s="1"/>
  <c r="E189" i="1"/>
  <c r="E186" i="1" s="1"/>
  <c r="F189" i="1"/>
  <c r="F186" i="1" s="1"/>
  <c r="G189" i="1"/>
  <c r="G186" i="1" s="1"/>
  <c r="H189" i="1"/>
  <c r="H186" i="1" s="1"/>
  <c r="D189" i="1"/>
  <c r="D186" i="1" s="1"/>
  <c r="G133" i="1"/>
  <c r="H133" i="1"/>
  <c r="C42" i="1"/>
  <c r="C125" i="1"/>
  <c r="D122" i="1"/>
  <c r="E122" i="1"/>
  <c r="F122" i="1"/>
  <c r="C116" i="1"/>
  <c r="C113" i="1"/>
  <c r="C114" i="1"/>
  <c r="C115" i="1"/>
  <c r="C50" i="1"/>
  <c r="C51" i="1"/>
  <c r="C52" i="1"/>
  <c r="C49" i="1"/>
  <c r="C221" i="1" l="1"/>
  <c r="C207" i="1"/>
  <c r="C215" i="1"/>
  <c r="C210" i="1"/>
  <c r="C195" i="1"/>
  <c r="C184" i="1"/>
  <c r="C181" i="1"/>
  <c r="C174" i="1"/>
  <c r="C164" i="1"/>
  <c r="C159" i="1"/>
  <c r="C139" i="1"/>
  <c r="C120" i="1"/>
  <c r="C110" i="1"/>
  <c r="C35" i="1"/>
  <c r="F83" i="1"/>
  <c r="E83" i="1"/>
  <c r="D83" i="1"/>
  <c r="D80" i="1"/>
  <c r="G83" i="1"/>
  <c r="E152" i="1"/>
  <c r="E133" i="1" s="1"/>
  <c r="D133" i="1"/>
  <c r="G158" i="1"/>
  <c r="F158" i="1"/>
  <c r="E158" i="1"/>
  <c r="C156" i="1" l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0" i="1"/>
  <c r="C59" i="1"/>
  <c r="C61" i="1"/>
  <c r="G122" i="1"/>
  <c r="C56" i="1" l="1"/>
  <c r="C83" i="1"/>
  <c r="C122" i="1"/>
  <c r="H158" i="1" l="1"/>
  <c r="C158" i="1" l="1"/>
  <c r="F117" i="1" l="1"/>
  <c r="E117" i="1"/>
  <c r="D117" i="1"/>
  <c r="H112" i="1"/>
  <c r="G112" i="1"/>
  <c r="F112" i="1"/>
  <c r="E112" i="1"/>
  <c r="D112" i="1"/>
  <c r="H107" i="1"/>
  <c r="G107" i="1"/>
  <c r="F107" i="1"/>
  <c r="E107" i="1"/>
  <c r="D107" i="1"/>
  <c r="H218" i="1"/>
  <c r="G218" i="1"/>
  <c r="F218" i="1"/>
  <c r="E218" i="1"/>
  <c r="D218" i="1"/>
  <c r="C218" i="1" l="1"/>
  <c r="C112" i="1"/>
  <c r="C117" i="1"/>
  <c r="C107" i="1"/>
  <c r="D136" i="1" l="1"/>
  <c r="E136" i="1"/>
  <c r="F136" i="1"/>
  <c r="G136" i="1"/>
  <c r="H136" i="1"/>
  <c r="D144" i="1"/>
  <c r="E144" i="1"/>
  <c r="F144" i="1"/>
  <c r="G144" i="1"/>
  <c r="H144" i="1"/>
  <c r="C144" i="1" l="1"/>
  <c r="C136" i="1"/>
  <c r="E53" i="1"/>
  <c r="F53" i="1"/>
  <c r="G53" i="1"/>
  <c r="H53" i="1"/>
  <c r="D53" i="1"/>
  <c r="E80" i="1"/>
  <c r="F80" i="1"/>
  <c r="G80" i="1"/>
  <c r="H80" i="1"/>
  <c r="C80" i="1" l="1"/>
  <c r="C53" i="1"/>
  <c r="E178" i="1"/>
  <c r="F178" i="1"/>
  <c r="G178" i="1"/>
  <c r="H178" i="1"/>
  <c r="D178" i="1"/>
  <c r="C179" i="1"/>
  <c r="C180" i="1"/>
  <c r="C182" i="1"/>
  <c r="H56" i="1"/>
  <c r="H24" i="1" s="1"/>
  <c r="G56" i="1"/>
  <c r="G24" i="1" s="1"/>
  <c r="F56" i="1"/>
  <c r="F24" i="1" s="1"/>
  <c r="E56" i="1"/>
  <c r="E24" i="1" s="1"/>
  <c r="D24" i="1"/>
  <c r="G21" i="1" l="1"/>
  <c r="H21" i="1"/>
  <c r="D21" i="1"/>
  <c r="E21" i="1"/>
  <c r="F21" i="1"/>
  <c r="D18" i="1"/>
  <c r="C24" i="1"/>
  <c r="C21" i="1" s="1"/>
  <c r="C178" i="1"/>
  <c r="C157" i="1" l="1"/>
  <c r="F152" i="1"/>
  <c r="F133" i="1" s="1"/>
  <c r="C152" i="1" l="1"/>
  <c r="C155" i="1"/>
  <c r="E48" i="1"/>
  <c r="C133" i="1" l="1"/>
  <c r="C130" i="1" s="1"/>
  <c r="D39" i="1"/>
  <c r="E39" i="1"/>
  <c r="G39" i="1"/>
  <c r="H39" i="1"/>
  <c r="C39" i="1" l="1"/>
  <c r="E18" i="1"/>
  <c r="H32" i="1" l="1"/>
  <c r="H48" i="1"/>
  <c r="H149" i="1"/>
  <c r="H161" i="1"/>
  <c r="H171" i="1"/>
  <c r="H192" i="1"/>
  <c r="H204" i="1"/>
  <c r="H18" i="1" l="1"/>
  <c r="H130" i="1" l="1"/>
  <c r="H12" i="1"/>
  <c r="C189" i="1" l="1"/>
  <c r="H9" i="1"/>
  <c r="H15" i="1"/>
  <c r="G171" i="1"/>
  <c r="F171" i="1"/>
  <c r="F18" i="1" l="1"/>
  <c r="G18" i="1"/>
  <c r="D204" i="1"/>
  <c r="E204" i="1"/>
  <c r="F204" i="1"/>
  <c r="G204" i="1"/>
  <c r="E192" i="1"/>
  <c r="F192" i="1"/>
  <c r="G192" i="1"/>
  <c r="D171" i="1"/>
  <c r="E171" i="1"/>
  <c r="D161" i="1"/>
  <c r="E161" i="1"/>
  <c r="F161" i="1"/>
  <c r="G161" i="1"/>
  <c r="D149" i="1"/>
  <c r="E149" i="1"/>
  <c r="F149" i="1"/>
  <c r="G149" i="1"/>
  <c r="C147" i="1"/>
  <c r="F48" i="1"/>
  <c r="G48" i="1"/>
  <c r="D48" i="1"/>
  <c r="E32" i="1"/>
  <c r="F32" i="1"/>
  <c r="G32" i="1"/>
  <c r="D32" i="1"/>
  <c r="C192" i="1" l="1"/>
  <c r="C204" i="1"/>
  <c r="C161" i="1"/>
  <c r="C149" i="1"/>
  <c r="C32" i="1"/>
  <c r="C48" i="1"/>
  <c r="C201" i="1"/>
  <c r="C18" i="1" s="1"/>
  <c r="C12" i="1" s="1"/>
  <c r="G130" i="1"/>
  <c r="D12" i="1"/>
  <c r="D9" i="1" s="1"/>
  <c r="E130" i="1"/>
  <c r="C171" i="1"/>
  <c r="C198" i="1" l="1"/>
  <c r="C186" i="1"/>
  <c r="C212" i="1"/>
  <c r="F130" i="1"/>
  <c r="D130" i="1"/>
  <c r="K130" i="1" s="1"/>
  <c r="F12" i="1"/>
  <c r="F9" i="1" s="1"/>
  <c r="D15" i="1"/>
  <c r="C9" i="1" l="1"/>
  <c r="E15" i="1"/>
  <c r="E12" i="1"/>
  <c r="E9" i="1" s="1"/>
  <c r="G12" i="1"/>
  <c r="G9" i="1" s="1"/>
  <c r="G15" i="1"/>
  <c r="F15" i="1"/>
  <c r="C15" i="1" l="1"/>
</calcChain>
</file>

<file path=xl/sharedStrings.xml><?xml version="1.0" encoding="utf-8"?>
<sst xmlns="http://schemas.openxmlformats.org/spreadsheetml/2006/main" count="335" uniqueCount="94">
  <si>
    <t xml:space="preserve"> </t>
  </si>
  <si>
    <t>Объем расходов на выполнение мероприятия за счет всех источников ресурсного обеспечения, рублей</t>
  </si>
  <si>
    <t>Номер строки целевых показателей, на достижение которых направлены  мероприятия</t>
  </si>
  <si>
    <t>всего</t>
  </si>
  <si>
    <t>-</t>
  </si>
  <si>
    <t>федеральный бюджет</t>
  </si>
  <si>
    <t>областной бюджет</t>
  </si>
  <si>
    <t xml:space="preserve">местный бюджет           </t>
  </si>
  <si>
    <t xml:space="preserve">внебюджетные источники   </t>
  </si>
  <si>
    <t>областной  бюджет</t>
  </si>
  <si>
    <t>местный бюджет</t>
  </si>
  <si>
    <t>внебюджетные источники</t>
  </si>
  <si>
    <t>ВСЕГО ПО ПОДПРОГРАММЕ 1,  в том числе</t>
  </si>
  <si>
    <t>3. ПРОЧИЕ  НУЖДЫ</t>
  </si>
  <si>
    <t>1.1.2.1</t>
  </si>
  <si>
    <t>Распределение по территориальным администрациям:</t>
  </si>
  <si>
    <t>Бердгинской  т/а</t>
  </si>
  <si>
    <t xml:space="preserve">Гаевской т/а </t>
  </si>
  <si>
    <t>Горкинской т/а</t>
  </si>
  <si>
    <t>Дубской т/а</t>
  </si>
  <si>
    <t>Зайковской т/а</t>
  </si>
  <si>
    <t>Знаменской т/а</t>
  </si>
  <si>
    <t>Килачевской т/а</t>
  </si>
  <si>
    <t>Киргинской т/а</t>
  </si>
  <si>
    <t>Ключевской т/а</t>
  </si>
  <si>
    <t>Ницинской т/а</t>
  </si>
  <si>
    <t>Новгородовской  т/а</t>
  </si>
  <si>
    <t>Осинцевской т/а</t>
  </si>
  <si>
    <t>Пионерской т/а</t>
  </si>
  <si>
    <t>Пьянковской т/а</t>
  </si>
  <si>
    <t>Ретневской т/а</t>
  </si>
  <si>
    <t>Речкаловской т/а</t>
  </si>
  <si>
    <t>Рудновской т/а</t>
  </si>
  <si>
    <t>Стриганской т/а</t>
  </si>
  <si>
    <t>Фоминской т/а</t>
  </si>
  <si>
    <t>Харловской т/а</t>
  </si>
  <si>
    <t>Черновской т/а</t>
  </si>
  <si>
    <t>Бердюгинской т/а</t>
  </si>
  <si>
    <t>2.1.1.1</t>
  </si>
  <si>
    <t xml:space="preserve">внебюджетные источники </t>
  </si>
  <si>
    <t>2.1.2.1</t>
  </si>
  <si>
    <r>
      <t xml:space="preserve">ПОДПРОГРАММА 3. </t>
    </r>
    <r>
      <rPr>
        <b/>
        <sz val="12"/>
        <rFont val="Times New Roman"/>
        <family val="1"/>
        <charset val="204"/>
      </rPr>
      <t xml:space="preserve"> Обеспечение безопасности на водных объектах</t>
    </r>
  </si>
  <si>
    <t>ВСЕГО ПО ПОДПРОГРАММЕ 3, в том числе</t>
  </si>
  <si>
    <t>3. ПРОЧИЕ НУЖДЫ</t>
  </si>
  <si>
    <t>3.1.1.1</t>
  </si>
  <si>
    <t>4.1.1.1</t>
  </si>
  <si>
    <t>Распределение по организациям, учреждениям Ирбитского МО</t>
  </si>
  <si>
    <t>Управление образования Ирбитского МО</t>
  </si>
  <si>
    <t>5.1.1.1</t>
  </si>
  <si>
    <t>N строки</t>
  </si>
  <si>
    <t>Наименование мероприятия                                           Источники расходов на финансирование</t>
  </si>
  <si>
    <r>
      <t xml:space="preserve">ПОДПРОГРАММА 1.   </t>
    </r>
    <r>
      <rPr>
        <b/>
        <sz val="12"/>
        <rFont val="Times New Roman"/>
        <family val="1"/>
        <charset val="204"/>
      </rPr>
      <t xml:space="preserve">Обеспечение первичных мер пожарной безопасности на территории Ирбитского муниципального образования </t>
    </r>
  </si>
  <si>
    <t xml:space="preserve">ВСЕГО ПО МУНИЦИПАЛЬНОЙ ПРОГРАММЕ, в том числе   </t>
  </si>
  <si>
    <r>
      <t xml:space="preserve">Мероприятие </t>
    </r>
    <r>
      <rPr>
        <b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 xml:space="preserve">. </t>
    </r>
    <r>
      <rPr>
        <b/>
        <sz val="12"/>
        <rFont val="Times New Roman"/>
        <family val="1"/>
        <charset val="204"/>
      </rPr>
      <t>Противопожарная пропаганда через средства массовой информации</t>
    </r>
    <r>
      <rPr>
        <sz val="12"/>
        <rFont val="Times New Roman"/>
        <family val="1"/>
        <charset val="204"/>
      </rPr>
      <t>, всего, из них:</t>
    </r>
  </si>
  <si>
    <t>1.1.3.1               1.1.3.2</t>
  </si>
  <si>
    <r>
      <t xml:space="preserve">Мероприятие № </t>
    </r>
    <r>
      <rPr>
        <b/>
        <sz val="12"/>
        <rFont val="Times New Roman"/>
        <family val="1"/>
        <charset val="204"/>
      </rPr>
      <t>4</t>
    </r>
    <r>
      <rPr>
        <sz val="12"/>
        <rFont val="Times New Roman"/>
        <family val="1"/>
        <charset val="204"/>
      </rPr>
      <t xml:space="preserve">. </t>
    </r>
    <r>
      <rPr>
        <b/>
        <sz val="12"/>
        <rFont val="Times New Roman"/>
        <family val="1"/>
        <charset val="204"/>
      </rPr>
      <t>Оснащение и обслуживание территорий первичными средствами тушения пожаров и противопожарным инвентарем</t>
    </r>
    <r>
      <rPr>
        <sz val="12"/>
        <rFont val="Times New Roman"/>
        <family val="1"/>
        <charset val="204"/>
      </rPr>
      <t>, всего, из них:</t>
    </r>
  </si>
  <si>
    <t>1.1.1.1             1.1.1.2</t>
  </si>
  <si>
    <r>
      <t xml:space="preserve">Мероприятие № </t>
    </r>
    <r>
      <rPr>
        <b/>
        <sz val="12"/>
        <rFont val="Times New Roman"/>
        <family val="1"/>
        <charset val="204"/>
      </rPr>
      <t>5</t>
    </r>
    <r>
      <rPr>
        <sz val="12"/>
        <rFont val="Times New Roman"/>
        <family val="1"/>
        <charset val="204"/>
      </rPr>
      <t xml:space="preserve">. </t>
    </r>
    <r>
      <rPr>
        <b/>
        <sz val="12"/>
        <rFont val="Times New Roman"/>
        <family val="1"/>
        <charset val="204"/>
      </rPr>
      <t>Создание вокруг населенных пунктов противопожарных минерализованных защитных полос</t>
    </r>
    <r>
      <rPr>
        <sz val="12"/>
        <rFont val="Times New Roman"/>
        <family val="1"/>
        <charset val="204"/>
      </rPr>
      <t>, всего, из них:</t>
    </r>
  </si>
  <si>
    <r>
      <t xml:space="preserve">Мероприятие № </t>
    </r>
    <r>
      <rPr>
        <b/>
        <sz val="12"/>
        <rFont val="Times New Roman"/>
        <family val="1"/>
        <charset val="204"/>
      </rPr>
      <t>6</t>
    </r>
    <r>
      <rPr>
        <sz val="12"/>
        <rFont val="Times New Roman"/>
        <family val="1"/>
        <charset val="204"/>
      </rPr>
      <t xml:space="preserve">. </t>
    </r>
    <r>
      <rPr>
        <b/>
        <sz val="12"/>
        <rFont val="Times New Roman"/>
        <family val="1"/>
        <charset val="204"/>
      </rPr>
      <t>Обеспечение функционирования первичных средств пожаротушения</t>
    </r>
    <r>
      <rPr>
        <sz val="12"/>
        <rFont val="Times New Roman"/>
        <family val="1"/>
        <charset val="204"/>
      </rPr>
      <t>, всего, из них:</t>
    </r>
  </si>
  <si>
    <t>ВСЕГО ПО ПОДПРОГРАММЕ 2, всего, в том числе</t>
  </si>
  <si>
    <t>ВСЕГО ПО ПОДПРОГРАММЕ 4, всего, в том числе</t>
  </si>
  <si>
    <t>ВСЕГО ПО ПОДПРОГРАММЕ 5,  всего, в том числе</t>
  </si>
  <si>
    <t>3.      ПРОЧИЕ НУЖДЫ</t>
  </si>
  <si>
    <r>
      <t xml:space="preserve">ПОДПРОГРАММА 2.  </t>
    </r>
    <r>
      <rPr>
        <b/>
        <sz val="12"/>
        <rFont val="Times New Roman"/>
        <family val="1"/>
        <charset val="204"/>
      </rPr>
      <t>Обеспечение мероприятий по гражданской обороне, предупреждению и ликвидации чрезвычайных ситуаций природного и  техногенного характера на территории Ирбитского муниципального образования</t>
    </r>
  </si>
  <si>
    <t>Единая диспетчерская служба Ирбитского МО</t>
  </si>
  <si>
    <t>2.1.1.1          2.1.1.2</t>
  </si>
  <si>
    <r>
      <t xml:space="preserve">Мероприятие </t>
    </r>
    <r>
      <rPr>
        <b/>
        <sz val="12"/>
        <rFont val="Times New Roman"/>
        <family val="1"/>
        <charset val="204"/>
      </rPr>
      <t>3</t>
    </r>
    <r>
      <rPr>
        <sz val="12"/>
        <rFont val="Times New Roman"/>
        <family val="1"/>
        <charset val="204"/>
      </rPr>
      <t xml:space="preserve">. </t>
    </r>
    <r>
      <rPr>
        <b/>
        <sz val="12"/>
        <rFont val="Times New Roman"/>
        <family val="1"/>
        <charset val="204"/>
      </rPr>
      <t>Строительство,  текущий ремонт, оборудование  подъездов с площадками (пожаными водоемами пирсами) с твердым покрытием для установки пожарных  автомобилей и забора воды</t>
    </r>
    <r>
      <rPr>
        <sz val="12"/>
        <rFont val="Times New Roman"/>
        <family val="1"/>
        <charset val="204"/>
      </rPr>
      <t>, из них:</t>
    </r>
  </si>
  <si>
    <r>
      <t xml:space="preserve">Мероприятие </t>
    </r>
    <r>
      <rPr>
        <b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 xml:space="preserve">. </t>
    </r>
    <r>
      <rPr>
        <b/>
        <sz val="12"/>
        <rFont val="Times New Roman"/>
        <family val="1"/>
        <charset val="204"/>
      </rPr>
      <t>Приобретение стендов, памяток  на противопожарную тематику для обучения населения и специалистов</t>
    </r>
    <r>
      <rPr>
        <sz val="12"/>
        <rFont val="Times New Roman"/>
        <family val="1"/>
        <charset val="204"/>
      </rPr>
      <t>, всего, из них:</t>
    </r>
  </si>
  <si>
    <r>
      <t>ПОДПРОГРАММА 5</t>
    </r>
    <r>
      <rPr>
        <b/>
        <sz val="12"/>
        <rFont val="Times New Roman"/>
        <family val="1"/>
        <charset val="204"/>
      </rPr>
      <t>. Профилактика правонарушений, создание условий для деятельности доброволных народных дружин</t>
    </r>
  </si>
  <si>
    <t>Управления образования Ирбитского МО</t>
  </si>
  <si>
    <t>Администрация Ирбитского МО</t>
  </si>
  <si>
    <r>
      <t>ПОДПРОГРАММА 4</t>
    </r>
    <r>
      <rPr>
        <b/>
        <sz val="12"/>
        <rFont val="Times New Roman"/>
        <family val="1"/>
        <charset val="204"/>
      </rPr>
      <t>. Профилактика  экстремизма</t>
    </r>
  </si>
  <si>
    <t>ПЛАН МЕРОПРИЯТИЙ ПО ВЫПОЛНЕНИЮ МУНИЦИПАЛЬНОЙ ПРОГРАММЫ   «ОБЕСПЕЧЕНИЕ ОБЩЕСТВЕННОЙ БЕЗОПАСНОСТИ НАСЕЛЕНИЯ ИРБИТСКОГО МУНИЦИПАЛЬНОГО ОБРАЗОВАНИЯ ДО 2027 ГОДА»</t>
  </si>
  <si>
    <t>Приложение №1 к муниципальной программе «Обеспечение общественной безопасности населения Ирбитского муниципального образования до 2027 года»</t>
  </si>
  <si>
    <r>
      <t xml:space="preserve">Мероприятие № 7. </t>
    </r>
    <r>
      <rPr>
        <b/>
        <sz val="12"/>
        <rFont val="Times New Roman"/>
        <family val="1"/>
        <charset val="204"/>
      </rPr>
      <t>Субсидия на обеспечение деятельности Местного общественного учреждения «Добровольная пожарная охрана Ирбитского муниципального образования»</t>
    </r>
    <r>
      <rPr>
        <sz val="12"/>
        <rFont val="Times New Roman"/>
        <family val="1"/>
        <charset val="204"/>
      </rPr>
      <t xml:space="preserve"> всего, из них:</t>
    </r>
  </si>
  <si>
    <r>
      <t xml:space="preserve">Мероприятие № 8. </t>
    </r>
    <r>
      <rPr>
        <b/>
        <sz val="12"/>
        <rFont val="Times New Roman"/>
        <family val="1"/>
        <charset val="204"/>
      </rPr>
      <t>Капитальный и текущий ремонт зданий и помещений добровольных пожарных команд всего, из них:</t>
    </r>
  </si>
  <si>
    <r>
      <t xml:space="preserve">Мероприятие № 9. </t>
    </r>
    <r>
      <rPr>
        <b/>
        <sz val="12"/>
        <rFont val="Times New Roman"/>
        <family val="1"/>
        <charset val="204"/>
      </rPr>
      <t>Тушение лесных и ландшафтных пожаров всего, из них:</t>
    </r>
  </si>
  <si>
    <r>
      <t xml:space="preserve">Мероприятие №10.Обеспечение знаками пожарных водоисточников, </t>
    </r>
    <r>
      <rPr>
        <sz val="12"/>
        <rFont val="Times New Roman"/>
        <family val="1"/>
        <charset val="204"/>
      </rPr>
      <t>всего, из них:</t>
    </r>
  </si>
  <si>
    <r>
      <t xml:space="preserve">Мероприятие № 11. </t>
    </r>
    <r>
      <rPr>
        <b/>
        <sz val="12"/>
        <rFont val="Times New Roman"/>
        <family val="1"/>
        <charset val="204"/>
      </rPr>
      <t>Проведение аварийно-восстановительных работ по ликвидации чрезвычайных ситуаций природного и техногенного характера,</t>
    </r>
    <r>
      <rPr>
        <sz val="12"/>
        <rFont val="Times New Roman"/>
        <family val="1"/>
        <charset val="204"/>
      </rPr>
      <t xml:space="preserve"> всего, из них:</t>
    </r>
  </si>
  <si>
    <r>
      <t xml:space="preserve">Мероприятие № </t>
    </r>
    <r>
      <rPr>
        <b/>
        <sz val="12"/>
        <rFont val="Times New Roman"/>
        <family val="1"/>
        <charset val="204"/>
      </rPr>
      <t>13</t>
    </r>
    <r>
      <rPr>
        <sz val="12"/>
        <rFont val="Times New Roman"/>
        <family val="1"/>
        <charset val="204"/>
      </rPr>
      <t xml:space="preserve">. </t>
    </r>
    <r>
      <rPr>
        <b/>
        <sz val="12"/>
        <rFont val="Times New Roman"/>
        <family val="1"/>
        <charset val="204"/>
      </rPr>
      <t xml:space="preserve">Проведение сезонных мероприятий по предупреждению чрезвычайных ситуаций природного и техногенного характера, </t>
    </r>
    <r>
      <rPr>
        <sz val="12"/>
        <rFont val="Times New Roman"/>
        <family val="1"/>
        <charset val="204"/>
      </rPr>
      <t>всего, из них:</t>
    </r>
  </si>
  <si>
    <r>
      <t xml:space="preserve">Мероприятие № </t>
    </r>
    <r>
      <rPr>
        <b/>
        <sz val="12"/>
        <rFont val="Times New Roman"/>
        <family val="1"/>
        <charset val="204"/>
      </rPr>
      <t>14</t>
    </r>
    <r>
      <rPr>
        <sz val="12"/>
        <rFont val="Times New Roman"/>
        <family val="1"/>
        <charset val="204"/>
      </rPr>
      <t xml:space="preserve">. </t>
    </r>
    <r>
      <rPr>
        <b/>
        <sz val="12"/>
        <rFont val="Times New Roman"/>
        <family val="1"/>
        <charset val="204"/>
      </rPr>
      <t xml:space="preserve">Обеспечение деятельности ЕДДС, </t>
    </r>
    <r>
      <rPr>
        <sz val="12"/>
        <rFont val="Times New Roman"/>
        <family val="1"/>
        <charset val="204"/>
      </rPr>
      <t>всего, из них:</t>
    </r>
  </si>
  <si>
    <r>
      <t xml:space="preserve">Мероприятие № 15. </t>
    </r>
    <r>
      <rPr>
        <b/>
        <sz val="12"/>
        <rFont val="Times New Roman"/>
        <family val="1"/>
        <charset val="204"/>
      </rPr>
      <t xml:space="preserve">Размещение в СМИ материалов по подготовке и обучению населения способам защиты от опасностей, при возникновении чрезвычайных ситуаций природного и техногенного характера, по выполнению мероприятий по гражданской обороне, </t>
    </r>
    <r>
      <rPr>
        <sz val="12"/>
        <rFont val="Times New Roman"/>
        <family val="1"/>
        <charset val="204"/>
      </rPr>
      <t>всего, из них:</t>
    </r>
  </si>
  <si>
    <r>
      <t xml:space="preserve">Мероприятие № </t>
    </r>
    <r>
      <rPr>
        <b/>
        <sz val="12"/>
        <rFont val="Times New Roman"/>
        <family val="1"/>
        <charset val="204"/>
      </rPr>
      <t xml:space="preserve">12. Приобретение и обслуживание систем оповещения населения об опасностях, возникающих при ведении боевых действий или вследствие этих действий, </t>
    </r>
    <r>
      <rPr>
        <sz val="12"/>
        <rFont val="Times New Roman"/>
        <family val="1"/>
        <charset val="204"/>
      </rPr>
      <t>всего, из них:</t>
    </r>
  </si>
  <si>
    <r>
      <t>Мероприятие №</t>
    </r>
    <r>
      <rPr>
        <b/>
        <sz val="12"/>
        <rFont val="Times New Roman"/>
        <family val="1"/>
        <charset val="204"/>
      </rPr>
      <t xml:space="preserve"> 16. Приобретение методической литературы, стендов, пособий и наглядной агитации по вопросам ГО и ЧС и безопасности людей на водных объектах</t>
    </r>
    <r>
      <rPr>
        <sz val="12"/>
        <rFont val="Times New Roman"/>
        <family val="1"/>
        <charset val="204"/>
      </rPr>
      <t>, всего, из них:</t>
    </r>
  </si>
  <si>
    <r>
      <t xml:space="preserve">Мероприятие № 17 </t>
    </r>
    <r>
      <rPr>
        <b/>
        <sz val="12"/>
        <rFont val="Times New Roman"/>
        <family val="1"/>
        <charset val="204"/>
      </rPr>
      <t xml:space="preserve">Предупреждение, профилактика и устранение последствий новой короновирусной инфекции, </t>
    </r>
    <r>
      <rPr>
        <sz val="12"/>
        <rFont val="Times New Roman"/>
        <family val="1"/>
        <charset val="204"/>
      </rPr>
      <t>всего, из них:</t>
    </r>
  </si>
  <si>
    <r>
      <t xml:space="preserve">Мероприятие № 18. </t>
    </r>
    <r>
      <rPr>
        <b/>
        <sz val="12"/>
        <rFont val="Times New Roman"/>
        <family val="1"/>
        <charset val="204"/>
      </rPr>
      <t xml:space="preserve">Страхование ГТС, </t>
    </r>
    <r>
      <rPr>
        <sz val="12"/>
        <rFont val="Times New Roman"/>
        <family val="1"/>
        <charset val="204"/>
      </rPr>
      <t>всего, из них:</t>
    </r>
  </si>
  <si>
    <r>
      <t xml:space="preserve">Мероприятие № 19. </t>
    </r>
    <r>
      <rPr>
        <b/>
        <sz val="12"/>
        <rFont val="Times New Roman"/>
        <family val="1"/>
        <charset val="204"/>
      </rPr>
      <t xml:space="preserve">Приобретение стендов, памяток, листовок, буклетов, по действиям населения при  экстремизме, </t>
    </r>
    <r>
      <rPr>
        <sz val="12"/>
        <rFont val="Times New Roman"/>
        <family val="1"/>
        <charset val="204"/>
      </rPr>
      <t xml:space="preserve">всего,  из них:     </t>
    </r>
  </si>
  <si>
    <r>
      <t>Мероприятие № 20.</t>
    </r>
    <r>
      <rPr>
        <b/>
        <sz val="12"/>
        <rFont val="Times New Roman"/>
        <family val="1"/>
        <charset val="204"/>
      </rPr>
      <t xml:space="preserve"> Субсидия на обеспечение деятельности Региональной общественной организации «Народная дружина» Муниципального образования город Ирбит и Ирбитского муниципального образования Свердловской области</t>
    </r>
    <r>
      <rPr>
        <sz val="12"/>
        <rFont val="Times New Roman"/>
        <family val="1"/>
        <charset val="204"/>
      </rPr>
      <t xml:space="preserve">, всего, из них:           </t>
    </r>
  </si>
  <si>
    <t>Стриганской т/а Ирбитского муниципального образования</t>
  </si>
  <si>
    <t>Управление культуры Ирбитсого муниципального образования</t>
  </si>
  <si>
    <t>Управления образования Ирбитского муниципального образования</t>
  </si>
  <si>
    <t>Администрация Ирбитского муниципального образования</t>
  </si>
  <si>
    <t>Фоминская территориальная администрация Ирбитского муниципального образования</t>
  </si>
  <si>
    <t>Пионерская териториальная администрация Ирбитского муниципального образования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</si>
</sst>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0" fillId="2" borderId="0" xfId="0" applyFill="1"/>
    <xf numFmtId="0" fontId="1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6"/>
  <sheetViews>
    <sheetView tabSelected="1" zoomScaleNormal="100" workbookViewId="0">
      <pane xSplit="7" ySplit="8" topLeftCell="H18" activePane="bottomRight" state="frozen"/>
      <selection pane="topRight" activeCell="H1" sqref="H1"/>
      <selection pane="bottomLeft" activeCell="A9" sqref="A9"/>
      <selection pane="bottomRight" activeCell="K25" sqref="K25"/>
    </sheetView>
  </sheetViews>
  <sheetFormatPr defaultRowHeight="15" x14ac:dyDescent="0.25"/>
  <cols>
    <col min="1" max="1" width="7" customWidth="1"/>
    <col min="2" max="2" width="34" customWidth="1"/>
    <col min="3" max="3" width="18.28515625" customWidth="1"/>
    <col min="4" max="5" width="18.140625" customWidth="1"/>
    <col min="6" max="6" width="18.5703125" customWidth="1"/>
    <col min="7" max="7" width="18.7109375" style="31" customWidth="1"/>
    <col min="8" max="8" width="18.7109375" customWidth="1"/>
    <col min="9" max="9" width="15.42578125" customWidth="1"/>
    <col min="11" max="11" width="20.42578125" customWidth="1"/>
  </cols>
  <sheetData>
    <row r="1" spans="1:11" ht="30.75" customHeight="1" x14ac:dyDescent="0.25">
      <c r="F1" s="38"/>
      <c r="G1" s="38"/>
      <c r="H1" s="38"/>
      <c r="I1" s="38"/>
    </row>
    <row r="2" spans="1:11" ht="44.25" customHeight="1" x14ac:dyDescent="0.25">
      <c r="A2" s="1" t="s">
        <v>0</v>
      </c>
      <c r="B2" s="1"/>
      <c r="F2" s="38" t="s">
        <v>73</v>
      </c>
      <c r="G2" s="38"/>
      <c r="H2" s="38"/>
      <c r="I2" s="38"/>
    </row>
    <row r="3" spans="1:11" ht="15.75" customHeight="1" x14ac:dyDescent="0.25">
      <c r="A3" s="2"/>
    </row>
    <row r="4" spans="1:11" ht="43.5" customHeight="1" x14ac:dyDescent="0.25">
      <c r="A4" s="45" t="s">
        <v>72</v>
      </c>
      <c r="B4" s="45"/>
      <c r="C4" s="45"/>
      <c r="D4" s="45"/>
      <c r="E4" s="45"/>
      <c r="F4" s="45"/>
      <c r="G4" s="45"/>
      <c r="H4" s="45"/>
      <c r="I4" s="45"/>
      <c r="J4" s="6"/>
    </row>
    <row r="5" spans="1:11" x14ac:dyDescent="0.25">
      <c r="A5" s="3" t="s">
        <v>0</v>
      </c>
    </row>
    <row r="6" spans="1:11" ht="108" customHeight="1" x14ac:dyDescent="0.25">
      <c r="A6" s="10" t="s">
        <v>49</v>
      </c>
      <c r="B6" s="10" t="s">
        <v>50</v>
      </c>
      <c r="C6" s="39" t="s">
        <v>1</v>
      </c>
      <c r="D6" s="40"/>
      <c r="E6" s="40"/>
      <c r="F6" s="40"/>
      <c r="G6" s="40"/>
      <c r="H6" s="40"/>
      <c r="I6" s="10" t="s">
        <v>2</v>
      </c>
    </row>
    <row r="7" spans="1:11" ht="15.75" x14ac:dyDescent="0.25">
      <c r="A7" s="10"/>
      <c r="B7" s="10"/>
      <c r="C7" s="10" t="s">
        <v>3</v>
      </c>
      <c r="D7" s="10">
        <v>2023</v>
      </c>
      <c r="E7" s="10">
        <v>2024</v>
      </c>
      <c r="F7" s="10">
        <v>2025</v>
      </c>
      <c r="G7" s="32">
        <v>2026</v>
      </c>
      <c r="H7" s="17">
        <v>2027</v>
      </c>
      <c r="I7" s="10"/>
    </row>
    <row r="8" spans="1:11" ht="15.75" x14ac:dyDescent="0.25">
      <c r="A8" s="16">
        <v>1</v>
      </c>
      <c r="B8" s="10">
        <v>2</v>
      </c>
      <c r="C8" s="10">
        <v>3</v>
      </c>
      <c r="D8" s="10">
        <v>4</v>
      </c>
      <c r="E8" s="10">
        <v>5</v>
      </c>
      <c r="F8" s="10">
        <v>6</v>
      </c>
      <c r="G8" s="32">
        <v>7</v>
      </c>
      <c r="H8" s="17">
        <v>8</v>
      </c>
      <c r="I8" s="10">
        <v>9</v>
      </c>
    </row>
    <row r="9" spans="1:11" ht="40.5" customHeight="1" x14ac:dyDescent="0.25">
      <c r="A9" s="16">
        <v>1</v>
      </c>
      <c r="B9" s="11" t="s">
        <v>52</v>
      </c>
      <c r="C9" s="7">
        <f>C21+C130+C186+C198+C212</f>
        <v>96782509.519999996</v>
      </c>
      <c r="D9" s="7">
        <f>D12</f>
        <v>22805593.52</v>
      </c>
      <c r="E9" s="7">
        <f>E12</f>
        <v>18494229</v>
      </c>
      <c r="F9" s="7">
        <f t="shared" ref="F9:H9" si="0">F12</f>
        <v>18494229</v>
      </c>
      <c r="G9" s="14">
        <f t="shared" si="0"/>
        <v>18494229</v>
      </c>
      <c r="H9" s="7">
        <f t="shared" si="0"/>
        <v>18494229</v>
      </c>
      <c r="I9" s="8" t="s">
        <v>4</v>
      </c>
      <c r="K9" s="9"/>
    </row>
    <row r="10" spans="1:11" ht="15.75" x14ac:dyDescent="0.25">
      <c r="A10" s="16">
        <f>A9+1</f>
        <v>2</v>
      </c>
      <c r="B10" s="12" t="s">
        <v>5</v>
      </c>
      <c r="C10" s="10">
        <v>0</v>
      </c>
      <c r="D10" s="10">
        <v>0</v>
      </c>
      <c r="E10" s="10">
        <v>0</v>
      </c>
      <c r="F10" s="10">
        <v>0</v>
      </c>
      <c r="G10" s="32">
        <v>0</v>
      </c>
      <c r="H10" s="17">
        <v>0</v>
      </c>
      <c r="I10" s="10" t="s">
        <v>4</v>
      </c>
      <c r="K10" s="35"/>
    </row>
    <row r="11" spans="1:11" ht="15.75" x14ac:dyDescent="0.25">
      <c r="A11" s="34">
        <f t="shared" ref="A11:A80" si="1">A10+1</f>
        <v>3</v>
      </c>
      <c r="B11" s="12" t="s">
        <v>6</v>
      </c>
      <c r="C11" s="10">
        <v>0</v>
      </c>
      <c r="D11" s="10">
        <v>0</v>
      </c>
      <c r="E11" s="10">
        <v>0</v>
      </c>
      <c r="F11" s="10">
        <v>0</v>
      </c>
      <c r="G11" s="32">
        <v>0</v>
      </c>
      <c r="H11" s="17">
        <v>0</v>
      </c>
      <c r="I11" s="10" t="s">
        <v>4</v>
      </c>
      <c r="K11" s="9"/>
    </row>
    <row r="12" spans="1:11" ht="15.75" x14ac:dyDescent="0.25">
      <c r="A12" s="34">
        <f t="shared" si="1"/>
        <v>4</v>
      </c>
      <c r="B12" s="12" t="s">
        <v>7</v>
      </c>
      <c r="C12" s="13">
        <f>C18</f>
        <v>96782509.519999996</v>
      </c>
      <c r="D12" s="13">
        <f>D18</f>
        <v>22805593.52</v>
      </c>
      <c r="E12" s="13">
        <f t="shared" ref="E12:H12" si="2">E18</f>
        <v>18494229</v>
      </c>
      <c r="F12" s="13">
        <f t="shared" si="2"/>
        <v>18494229</v>
      </c>
      <c r="G12" s="15">
        <f t="shared" si="2"/>
        <v>18494229</v>
      </c>
      <c r="H12" s="13">
        <f t="shared" si="2"/>
        <v>18494229</v>
      </c>
      <c r="I12" s="10" t="s">
        <v>4</v>
      </c>
    </row>
    <row r="13" spans="1:11" ht="15.75" x14ac:dyDescent="0.25">
      <c r="A13" s="34">
        <f t="shared" si="1"/>
        <v>5</v>
      </c>
      <c r="B13" s="12" t="s">
        <v>8</v>
      </c>
      <c r="C13" s="10">
        <v>0</v>
      </c>
      <c r="D13" s="10">
        <v>0</v>
      </c>
      <c r="E13" s="10">
        <v>0</v>
      </c>
      <c r="F13" s="10">
        <v>0</v>
      </c>
      <c r="G13" s="32">
        <v>0</v>
      </c>
      <c r="H13" s="17">
        <v>0</v>
      </c>
      <c r="I13" s="10" t="s">
        <v>4</v>
      </c>
    </row>
    <row r="14" spans="1:11" ht="23.25" customHeight="1" x14ac:dyDescent="0.25">
      <c r="A14" s="34">
        <f t="shared" si="1"/>
        <v>6</v>
      </c>
      <c r="B14" s="44" t="s">
        <v>62</v>
      </c>
      <c r="C14" s="44"/>
      <c r="D14" s="44"/>
      <c r="E14" s="44"/>
      <c r="F14" s="44"/>
      <c r="G14" s="44"/>
      <c r="H14" s="44"/>
      <c r="I14" s="44"/>
    </row>
    <row r="15" spans="1:11" ht="39.75" customHeight="1" x14ac:dyDescent="0.25">
      <c r="A15" s="34">
        <f t="shared" si="1"/>
        <v>7</v>
      </c>
      <c r="B15" s="11" t="s">
        <v>52</v>
      </c>
      <c r="C15" s="7">
        <f>D15+E15+F15+G15+H15</f>
        <v>96782509.519999996</v>
      </c>
      <c r="D15" s="7">
        <f>D18</f>
        <v>22805593.52</v>
      </c>
      <c r="E15" s="7">
        <f t="shared" ref="E15:H15" si="3">E18</f>
        <v>18494229</v>
      </c>
      <c r="F15" s="7">
        <f t="shared" si="3"/>
        <v>18494229</v>
      </c>
      <c r="G15" s="14">
        <f t="shared" si="3"/>
        <v>18494229</v>
      </c>
      <c r="H15" s="7">
        <f t="shared" si="3"/>
        <v>18494229</v>
      </c>
      <c r="I15" s="8"/>
    </row>
    <row r="16" spans="1:11" ht="15.75" x14ac:dyDescent="0.25">
      <c r="A16" s="34">
        <f t="shared" si="1"/>
        <v>8</v>
      </c>
      <c r="B16" s="11" t="s">
        <v>5</v>
      </c>
      <c r="C16" s="10">
        <v>0</v>
      </c>
      <c r="D16" s="10">
        <v>0</v>
      </c>
      <c r="E16" s="10">
        <v>0</v>
      </c>
      <c r="F16" s="10">
        <v>0</v>
      </c>
      <c r="G16" s="32">
        <v>0</v>
      </c>
      <c r="H16" s="17">
        <v>0</v>
      </c>
      <c r="I16" s="8"/>
    </row>
    <row r="17" spans="1:11" ht="15.75" x14ac:dyDescent="0.25">
      <c r="A17" s="34">
        <f t="shared" si="1"/>
        <v>9</v>
      </c>
      <c r="B17" s="11" t="s">
        <v>9</v>
      </c>
      <c r="C17" s="10">
        <v>0</v>
      </c>
      <c r="D17" s="10">
        <v>0</v>
      </c>
      <c r="E17" s="10">
        <v>0</v>
      </c>
      <c r="F17" s="10">
        <v>0</v>
      </c>
      <c r="G17" s="32">
        <v>0</v>
      </c>
      <c r="H17" s="17">
        <v>0</v>
      </c>
      <c r="I17" s="8"/>
    </row>
    <row r="18" spans="1:11" ht="15.75" x14ac:dyDescent="0.25">
      <c r="A18" s="34">
        <f t="shared" si="1"/>
        <v>10</v>
      </c>
      <c r="B18" s="11" t="s">
        <v>10</v>
      </c>
      <c r="C18" s="13">
        <f>C24+C133+C189+C201+C215</f>
        <v>96782509.519999996</v>
      </c>
      <c r="D18" s="13">
        <f>D24+D133+D201+D215+D189</f>
        <v>22805593.52</v>
      </c>
      <c r="E18" s="13">
        <f>E24+E133+E201+E215+E189</f>
        <v>18494229</v>
      </c>
      <c r="F18" s="13">
        <f>F24+F133+F201+F215+F189</f>
        <v>18494229</v>
      </c>
      <c r="G18" s="13">
        <f>G24+G133+G201+G215+G189</f>
        <v>18494229</v>
      </c>
      <c r="H18" s="13">
        <f>H24+H133+H201+H215+H189</f>
        <v>18494229</v>
      </c>
      <c r="I18" s="8"/>
    </row>
    <row r="19" spans="1:11" ht="15.75" x14ac:dyDescent="0.25">
      <c r="A19" s="34">
        <f t="shared" si="1"/>
        <v>11</v>
      </c>
      <c r="B19" s="11" t="s">
        <v>11</v>
      </c>
      <c r="C19" s="10">
        <v>0</v>
      </c>
      <c r="D19" s="10">
        <v>0</v>
      </c>
      <c r="E19" s="10">
        <v>0</v>
      </c>
      <c r="F19" s="10">
        <v>0</v>
      </c>
      <c r="G19" s="32">
        <v>0</v>
      </c>
      <c r="H19" s="17">
        <v>0</v>
      </c>
      <c r="I19" s="8"/>
    </row>
    <row r="20" spans="1:11" ht="35.25" customHeight="1" x14ac:dyDescent="0.25">
      <c r="A20" s="34">
        <f t="shared" si="1"/>
        <v>12</v>
      </c>
      <c r="B20" s="39" t="s">
        <v>51</v>
      </c>
      <c r="C20" s="40"/>
      <c r="D20" s="40"/>
      <c r="E20" s="40"/>
      <c r="F20" s="40"/>
      <c r="G20" s="40"/>
      <c r="H20" s="40"/>
      <c r="I20" s="10"/>
    </row>
    <row r="21" spans="1:11" ht="36.75" customHeight="1" x14ac:dyDescent="0.25">
      <c r="A21" s="34">
        <f t="shared" si="1"/>
        <v>13</v>
      </c>
      <c r="B21" s="12" t="s">
        <v>12</v>
      </c>
      <c r="C21" s="14">
        <f>C22+C23+C24+C25</f>
        <v>46366381.519999996</v>
      </c>
      <c r="D21" s="14">
        <f>D22+D23+D24+D25</f>
        <v>11858665.52</v>
      </c>
      <c r="E21" s="14">
        <f t="shared" ref="E21:H21" si="4">E22+E23+E24+E25</f>
        <v>8626929</v>
      </c>
      <c r="F21" s="14">
        <f t="shared" si="4"/>
        <v>8626929</v>
      </c>
      <c r="G21" s="14">
        <f t="shared" si="4"/>
        <v>8626929</v>
      </c>
      <c r="H21" s="14">
        <f t="shared" si="4"/>
        <v>8626929</v>
      </c>
      <c r="I21" s="10" t="s">
        <v>4</v>
      </c>
    </row>
    <row r="22" spans="1:11" ht="15.75" x14ac:dyDescent="0.25">
      <c r="A22" s="34">
        <f t="shared" si="1"/>
        <v>14</v>
      </c>
      <c r="B22" s="12" t="s">
        <v>5</v>
      </c>
      <c r="C22" s="15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0" t="s">
        <v>4</v>
      </c>
    </row>
    <row r="23" spans="1:11" ht="15.75" x14ac:dyDescent="0.25">
      <c r="A23" s="34">
        <f t="shared" si="1"/>
        <v>15</v>
      </c>
      <c r="B23" s="12" t="s">
        <v>6</v>
      </c>
      <c r="C23" s="15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0" t="s">
        <v>4</v>
      </c>
    </row>
    <row r="24" spans="1:11" ht="15.75" x14ac:dyDescent="0.25">
      <c r="A24" s="34">
        <f t="shared" si="1"/>
        <v>16</v>
      </c>
      <c r="B24" s="12" t="s">
        <v>10</v>
      </c>
      <c r="C24" s="15">
        <f>D24+E24+F24+G24+H24</f>
        <v>46366381.519999996</v>
      </c>
      <c r="D24" s="15">
        <f>D30+D35+D42+D51+D56+D83+D110+D115+D120+D125</f>
        <v>11858665.52</v>
      </c>
      <c r="E24" s="15">
        <f>E30+E35+E42+E51+E56+E83+E110+E115+E120+E125</f>
        <v>8626929</v>
      </c>
      <c r="F24" s="15">
        <f>F30+F35+F42+F51+F56+F83+F110+F115+F120+F125</f>
        <v>8626929</v>
      </c>
      <c r="G24" s="15">
        <f>G30+G35+G42+G51+G56+G83+G110+G115+G120+G125</f>
        <v>8626929</v>
      </c>
      <c r="H24" s="15">
        <f>H30+H35+H42+H51+H56+H83+H110+H115+H120+H125</f>
        <v>8626929</v>
      </c>
      <c r="I24" s="10" t="s">
        <v>4</v>
      </c>
      <c r="K24" s="9">
        <f>D24-6972544</f>
        <v>4886121.5199999996</v>
      </c>
    </row>
    <row r="25" spans="1:11" ht="15.75" x14ac:dyDescent="0.25">
      <c r="A25" s="34">
        <f t="shared" si="1"/>
        <v>17</v>
      </c>
      <c r="B25" s="12" t="s">
        <v>8</v>
      </c>
      <c r="C25" s="13">
        <v>0</v>
      </c>
      <c r="D25" s="13">
        <v>0</v>
      </c>
      <c r="E25" s="13">
        <v>0</v>
      </c>
      <c r="F25" s="13">
        <v>0</v>
      </c>
      <c r="G25" s="15">
        <v>0</v>
      </c>
      <c r="H25" s="13">
        <v>0</v>
      </c>
      <c r="I25" s="10" t="s">
        <v>4</v>
      </c>
    </row>
    <row r="26" spans="1:11" ht="15.75" x14ac:dyDescent="0.25">
      <c r="A26" s="34">
        <f t="shared" si="1"/>
        <v>18</v>
      </c>
      <c r="B26" s="44" t="s">
        <v>13</v>
      </c>
      <c r="C26" s="44"/>
      <c r="D26" s="44"/>
      <c r="E26" s="44"/>
      <c r="F26" s="44"/>
      <c r="G26" s="44"/>
      <c r="H26" s="44"/>
      <c r="I26" s="44"/>
    </row>
    <row r="27" spans="1:11" ht="63.75" customHeight="1" x14ac:dyDescent="0.25">
      <c r="A27" s="34">
        <f t="shared" si="1"/>
        <v>19</v>
      </c>
      <c r="B27" s="12" t="s">
        <v>53</v>
      </c>
      <c r="C27" s="7">
        <v>0</v>
      </c>
      <c r="D27" s="13">
        <v>0</v>
      </c>
      <c r="E27" s="13">
        <v>0</v>
      </c>
      <c r="F27" s="13">
        <v>0</v>
      </c>
      <c r="G27" s="15">
        <v>0</v>
      </c>
      <c r="H27" s="13">
        <v>0</v>
      </c>
      <c r="I27" s="10" t="s">
        <v>14</v>
      </c>
    </row>
    <row r="28" spans="1:11" ht="15.75" x14ac:dyDescent="0.25">
      <c r="A28" s="34">
        <f t="shared" si="1"/>
        <v>20</v>
      </c>
      <c r="B28" s="12" t="s">
        <v>5</v>
      </c>
      <c r="C28" s="13">
        <v>0</v>
      </c>
      <c r="D28" s="13">
        <v>0</v>
      </c>
      <c r="E28" s="13">
        <v>0</v>
      </c>
      <c r="F28" s="13">
        <v>0</v>
      </c>
      <c r="G28" s="15">
        <v>0</v>
      </c>
      <c r="H28" s="13">
        <v>0</v>
      </c>
      <c r="I28" s="10" t="s">
        <v>4</v>
      </c>
    </row>
    <row r="29" spans="1:11" ht="19.5" customHeight="1" x14ac:dyDescent="0.25">
      <c r="A29" s="34">
        <f t="shared" si="1"/>
        <v>21</v>
      </c>
      <c r="B29" s="12" t="s">
        <v>6</v>
      </c>
      <c r="C29" s="13">
        <v>0</v>
      </c>
      <c r="D29" s="13">
        <v>0</v>
      </c>
      <c r="E29" s="13">
        <v>0</v>
      </c>
      <c r="F29" s="13">
        <v>0</v>
      </c>
      <c r="G29" s="15">
        <v>0</v>
      </c>
      <c r="H29" s="13">
        <v>0</v>
      </c>
      <c r="I29" s="10" t="s">
        <v>4</v>
      </c>
    </row>
    <row r="30" spans="1:11" ht="18.75" customHeight="1" x14ac:dyDescent="0.25">
      <c r="A30" s="34">
        <f t="shared" si="1"/>
        <v>22</v>
      </c>
      <c r="B30" s="12" t="s">
        <v>10</v>
      </c>
      <c r="C30" s="13">
        <v>0</v>
      </c>
      <c r="D30" s="13">
        <v>0</v>
      </c>
      <c r="E30" s="13">
        <v>0</v>
      </c>
      <c r="F30" s="13">
        <v>0</v>
      </c>
      <c r="G30" s="15">
        <v>0</v>
      </c>
      <c r="H30" s="13">
        <v>0</v>
      </c>
      <c r="I30" s="10" t="s">
        <v>14</v>
      </c>
    </row>
    <row r="31" spans="1:11" ht="15.75" x14ac:dyDescent="0.25">
      <c r="A31" s="34">
        <f t="shared" si="1"/>
        <v>23</v>
      </c>
      <c r="B31" s="12" t="s">
        <v>8</v>
      </c>
      <c r="C31" s="13">
        <v>0</v>
      </c>
      <c r="D31" s="13">
        <v>0</v>
      </c>
      <c r="E31" s="13">
        <v>0</v>
      </c>
      <c r="F31" s="13">
        <v>0</v>
      </c>
      <c r="G31" s="15">
        <v>0</v>
      </c>
      <c r="H31" s="13">
        <v>0</v>
      </c>
      <c r="I31" s="10" t="s">
        <v>4</v>
      </c>
    </row>
    <row r="32" spans="1:11" ht="102.75" customHeight="1" x14ac:dyDescent="0.25">
      <c r="A32" s="34">
        <f t="shared" si="1"/>
        <v>24</v>
      </c>
      <c r="B32" s="11" t="s">
        <v>67</v>
      </c>
      <c r="C32" s="7">
        <f>SUM(D32:H32)</f>
        <v>75000</v>
      </c>
      <c r="D32" s="7">
        <f>D35</f>
        <v>15000</v>
      </c>
      <c r="E32" s="7">
        <f t="shared" ref="E32:H32" si="5">E35</f>
        <v>15000</v>
      </c>
      <c r="F32" s="7">
        <f t="shared" si="5"/>
        <v>15000</v>
      </c>
      <c r="G32" s="14">
        <f t="shared" si="5"/>
        <v>15000</v>
      </c>
      <c r="H32" s="7">
        <f t="shared" si="5"/>
        <v>15000</v>
      </c>
      <c r="I32" s="8" t="s">
        <v>14</v>
      </c>
    </row>
    <row r="33" spans="1:9" ht="15.75" x14ac:dyDescent="0.25">
      <c r="A33" s="34">
        <f t="shared" si="1"/>
        <v>25</v>
      </c>
      <c r="B33" s="11" t="s">
        <v>5</v>
      </c>
      <c r="C33" s="13">
        <v>0</v>
      </c>
      <c r="D33" s="13">
        <v>0</v>
      </c>
      <c r="E33" s="13">
        <v>0</v>
      </c>
      <c r="F33" s="13">
        <v>0</v>
      </c>
      <c r="G33" s="15">
        <v>0</v>
      </c>
      <c r="H33" s="13">
        <v>0</v>
      </c>
      <c r="I33" s="10" t="s">
        <v>4</v>
      </c>
    </row>
    <row r="34" spans="1:9" ht="18" customHeight="1" x14ac:dyDescent="0.25">
      <c r="A34" s="34">
        <f t="shared" si="1"/>
        <v>26</v>
      </c>
      <c r="B34" s="11" t="s">
        <v>6</v>
      </c>
      <c r="C34" s="13">
        <v>0</v>
      </c>
      <c r="D34" s="13">
        <v>0</v>
      </c>
      <c r="E34" s="13">
        <v>0</v>
      </c>
      <c r="F34" s="13">
        <v>0</v>
      </c>
      <c r="G34" s="15">
        <v>0</v>
      </c>
      <c r="H34" s="13">
        <v>0</v>
      </c>
      <c r="I34" s="10" t="s">
        <v>4</v>
      </c>
    </row>
    <row r="35" spans="1:9" ht="19.5" customHeight="1" x14ac:dyDescent="0.25">
      <c r="A35" s="34">
        <f t="shared" si="1"/>
        <v>27</v>
      </c>
      <c r="B35" s="11" t="s">
        <v>7</v>
      </c>
      <c r="C35" s="13">
        <f>D35+E35+F35+G35+H35</f>
        <v>75000</v>
      </c>
      <c r="D35" s="13">
        <v>15000</v>
      </c>
      <c r="E35" s="13">
        <v>15000</v>
      </c>
      <c r="F35" s="13">
        <v>15000</v>
      </c>
      <c r="G35" s="15">
        <v>15000</v>
      </c>
      <c r="H35" s="13">
        <v>15000</v>
      </c>
      <c r="I35" s="10" t="s">
        <v>14</v>
      </c>
    </row>
    <row r="36" spans="1:9" ht="15.75" x14ac:dyDescent="0.25">
      <c r="A36" s="34">
        <f t="shared" si="1"/>
        <v>28</v>
      </c>
      <c r="B36" s="11" t="s">
        <v>8</v>
      </c>
      <c r="C36" s="13">
        <v>0</v>
      </c>
      <c r="D36" s="13">
        <v>0</v>
      </c>
      <c r="E36" s="13">
        <v>0</v>
      </c>
      <c r="F36" s="13">
        <v>0</v>
      </c>
      <c r="G36" s="15">
        <v>0</v>
      </c>
      <c r="H36" s="13">
        <v>0</v>
      </c>
      <c r="I36" s="20" t="s">
        <v>4</v>
      </c>
    </row>
    <row r="37" spans="1:9" ht="15.75" x14ac:dyDescent="0.25">
      <c r="A37" s="34">
        <f t="shared" si="1"/>
        <v>29</v>
      </c>
      <c r="B37" s="41" t="s">
        <v>46</v>
      </c>
      <c r="C37" s="42"/>
      <c r="D37" s="42"/>
      <c r="E37" s="42"/>
      <c r="F37" s="42"/>
      <c r="G37" s="42"/>
      <c r="H37" s="42"/>
      <c r="I37" s="43"/>
    </row>
    <row r="38" spans="1:9" ht="31.5" x14ac:dyDescent="0.25">
      <c r="A38" s="34">
        <f t="shared" si="1"/>
        <v>30</v>
      </c>
      <c r="B38" s="12" t="s">
        <v>64</v>
      </c>
      <c r="C38" s="13">
        <v>0</v>
      </c>
      <c r="D38" s="13">
        <v>0</v>
      </c>
      <c r="E38" s="13">
        <v>0</v>
      </c>
      <c r="F38" s="13">
        <v>0</v>
      </c>
      <c r="G38" s="15">
        <v>0</v>
      </c>
      <c r="H38" s="13">
        <v>0</v>
      </c>
      <c r="I38" s="20"/>
    </row>
    <row r="39" spans="1:9" ht="144" customHeight="1" x14ac:dyDescent="0.25">
      <c r="A39" s="34">
        <f t="shared" si="1"/>
        <v>31</v>
      </c>
      <c r="B39" s="11" t="s">
        <v>66</v>
      </c>
      <c r="C39" s="7">
        <f>SUM(D39:H39)</f>
        <v>2488000</v>
      </c>
      <c r="D39" s="7">
        <f>D42</f>
        <v>2488000</v>
      </c>
      <c r="E39" s="7">
        <f t="shared" ref="E39:H39" si="6">E42</f>
        <v>0</v>
      </c>
      <c r="F39" s="7">
        <v>0</v>
      </c>
      <c r="G39" s="14">
        <f t="shared" si="6"/>
        <v>0</v>
      </c>
      <c r="H39" s="7">
        <f t="shared" si="6"/>
        <v>0</v>
      </c>
      <c r="I39" s="8" t="s">
        <v>54</v>
      </c>
    </row>
    <row r="40" spans="1:9" ht="15.75" x14ac:dyDescent="0.25">
      <c r="A40" s="34">
        <f t="shared" si="1"/>
        <v>32</v>
      </c>
      <c r="B40" s="11" t="s">
        <v>5</v>
      </c>
      <c r="C40" s="13">
        <v>0</v>
      </c>
      <c r="D40" s="13">
        <v>0</v>
      </c>
      <c r="E40" s="13">
        <v>0</v>
      </c>
      <c r="F40" s="13">
        <v>0</v>
      </c>
      <c r="G40" s="15">
        <v>0</v>
      </c>
      <c r="H40" s="13">
        <v>0</v>
      </c>
      <c r="I40" s="10" t="s">
        <v>4</v>
      </c>
    </row>
    <row r="41" spans="1:9" ht="15.75" x14ac:dyDescent="0.25">
      <c r="A41" s="34">
        <f t="shared" si="1"/>
        <v>33</v>
      </c>
      <c r="B41" s="11" t="s">
        <v>6</v>
      </c>
      <c r="C41" s="13">
        <v>0</v>
      </c>
      <c r="D41" s="13">
        <v>0</v>
      </c>
      <c r="E41" s="13">
        <v>0</v>
      </c>
      <c r="F41" s="13">
        <v>0</v>
      </c>
      <c r="G41" s="15">
        <v>0</v>
      </c>
      <c r="H41" s="13">
        <v>0</v>
      </c>
      <c r="I41" s="10" t="s">
        <v>4</v>
      </c>
    </row>
    <row r="42" spans="1:9" ht="30.75" customHeight="1" x14ac:dyDescent="0.25">
      <c r="A42" s="34">
        <f t="shared" si="1"/>
        <v>34</v>
      </c>
      <c r="B42" s="11" t="s">
        <v>7</v>
      </c>
      <c r="C42" s="13">
        <f>D42+E42+F42+G42+H42</f>
        <v>2488000</v>
      </c>
      <c r="D42" s="13">
        <f>D43+D44+D45+D46+D47</f>
        <v>2488000</v>
      </c>
      <c r="E42" s="13">
        <v>0</v>
      </c>
      <c r="F42" s="13">
        <v>0</v>
      </c>
      <c r="G42" s="15">
        <v>0</v>
      </c>
      <c r="H42" s="13">
        <v>0</v>
      </c>
      <c r="I42" s="10" t="s">
        <v>54</v>
      </c>
    </row>
    <row r="43" spans="1:9" ht="45" customHeight="1" x14ac:dyDescent="0.25">
      <c r="A43" s="37">
        <f t="shared" si="1"/>
        <v>35</v>
      </c>
      <c r="B43" s="11" t="s">
        <v>93</v>
      </c>
      <c r="C43" s="13">
        <v>80000</v>
      </c>
      <c r="D43" s="13">
        <v>80000</v>
      </c>
      <c r="E43" s="13">
        <v>0</v>
      </c>
      <c r="F43" s="13">
        <v>0</v>
      </c>
      <c r="G43" s="15">
        <v>0</v>
      </c>
      <c r="H43" s="13">
        <v>0</v>
      </c>
      <c r="I43" s="36"/>
    </row>
    <row r="44" spans="1:9" ht="46.5" customHeight="1" x14ac:dyDescent="0.25">
      <c r="A44" s="37">
        <f t="shared" si="1"/>
        <v>36</v>
      </c>
      <c r="B44" s="11" t="s">
        <v>92</v>
      </c>
      <c r="C44" s="13">
        <v>128000</v>
      </c>
      <c r="D44" s="13">
        <v>128000</v>
      </c>
      <c r="E44" s="13">
        <v>0</v>
      </c>
      <c r="F44" s="13">
        <v>0</v>
      </c>
      <c r="G44" s="15">
        <v>0</v>
      </c>
      <c r="H44" s="13">
        <v>0</v>
      </c>
      <c r="I44" s="36"/>
    </row>
    <row r="45" spans="1:9" ht="30.75" customHeight="1" x14ac:dyDescent="0.25">
      <c r="A45" s="37">
        <f t="shared" si="1"/>
        <v>37</v>
      </c>
      <c r="B45" s="11" t="s">
        <v>91</v>
      </c>
      <c r="C45" s="13">
        <v>570000</v>
      </c>
      <c r="D45" s="13">
        <v>570000</v>
      </c>
      <c r="E45" s="13">
        <v>0</v>
      </c>
      <c r="F45" s="13">
        <v>0</v>
      </c>
      <c r="G45" s="15">
        <v>0</v>
      </c>
      <c r="H45" s="13">
        <v>0</v>
      </c>
      <c r="I45" s="36"/>
    </row>
    <row r="46" spans="1:9" ht="30.75" customHeight="1" x14ac:dyDescent="0.25">
      <c r="A46" s="37">
        <f t="shared" si="1"/>
        <v>38</v>
      </c>
      <c r="B46" s="11" t="s">
        <v>90</v>
      </c>
      <c r="C46" s="13">
        <v>1140000</v>
      </c>
      <c r="D46" s="13">
        <v>1140000</v>
      </c>
      <c r="E46" s="13">
        <v>0</v>
      </c>
      <c r="F46" s="13">
        <v>0</v>
      </c>
      <c r="G46" s="15">
        <v>0</v>
      </c>
      <c r="H46" s="13">
        <v>0</v>
      </c>
      <c r="I46" s="36"/>
    </row>
    <row r="47" spans="1:9" ht="30.75" customHeight="1" x14ac:dyDescent="0.25">
      <c r="A47" s="37">
        <f t="shared" si="1"/>
        <v>39</v>
      </c>
      <c r="B47" s="11" t="s">
        <v>89</v>
      </c>
      <c r="C47" s="13">
        <v>570000</v>
      </c>
      <c r="D47" s="13">
        <v>570000</v>
      </c>
      <c r="E47" s="13">
        <v>0</v>
      </c>
      <c r="F47" s="13">
        <v>0</v>
      </c>
      <c r="G47" s="15">
        <v>0</v>
      </c>
      <c r="H47" s="13">
        <v>0</v>
      </c>
      <c r="I47" s="36"/>
    </row>
    <row r="48" spans="1:9" ht="100.5" customHeight="1" x14ac:dyDescent="0.25">
      <c r="A48" s="37">
        <f t="shared" si="1"/>
        <v>40</v>
      </c>
      <c r="B48" s="11" t="s">
        <v>55</v>
      </c>
      <c r="C48" s="7">
        <f>SUM(D48:H48)</f>
        <v>0</v>
      </c>
      <c r="D48" s="7">
        <f>D51</f>
        <v>0</v>
      </c>
      <c r="E48" s="7">
        <f>E51</f>
        <v>0</v>
      </c>
      <c r="F48" s="7">
        <f t="shared" ref="F48:H48" si="7">F51</f>
        <v>0</v>
      </c>
      <c r="G48" s="14">
        <f t="shared" si="7"/>
        <v>0</v>
      </c>
      <c r="H48" s="7">
        <f t="shared" si="7"/>
        <v>0</v>
      </c>
      <c r="I48" s="8" t="s">
        <v>56</v>
      </c>
    </row>
    <row r="49" spans="1:9" ht="15.75" x14ac:dyDescent="0.25">
      <c r="A49" s="37">
        <f t="shared" si="1"/>
        <v>41</v>
      </c>
      <c r="B49" s="11" t="s">
        <v>5</v>
      </c>
      <c r="C49" s="13">
        <f>D49+E49+F49+G49+H49</f>
        <v>0</v>
      </c>
      <c r="D49" s="13">
        <v>0</v>
      </c>
      <c r="E49" s="13">
        <v>0</v>
      </c>
      <c r="F49" s="13">
        <v>0</v>
      </c>
      <c r="G49" s="15">
        <v>0</v>
      </c>
      <c r="H49" s="13">
        <v>0</v>
      </c>
      <c r="I49" s="10" t="s">
        <v>4</v>
      </c>
    </row>
    <row r="50" spans="1:9" ht="15.75" x14ac:dyDescent="0.25">
      <c r="A50" s="37">
        <f t="shared" si="1"/>
        <v>42</v>
      </c>
      <c r="B50" s="11" t="s">
        <v>6</v>
      </c>
      <c r="C50" s="13">
        <f t="shared" ref="C50:C52" si="8">D50+E50+F50+G50+H50</f>
        <v>0</v>
      </c>
      <c r="D50" s="13">
        <v>0</v>
      </c>
      <c r="E50" s="13">
        <v>0</v>
      </c>
      <c r="F50" s="13">
        <v>0</v>
      </c>
      <c r="G50" s="15">
        <v>0</v>
      </c>
      <c r="H50" s="13">
        <v>0</v>
      </c>
      <c r="I50" s="10" t="s">
        <v>4</v>
      </c>
    </row>
    <row r="51" spans="1:9" ht="29.25" customHeight="1" x14ac:dyDescent="0.25">
      <c r="A51" s="37">
        <f t="shared" si="1"/>
        <v>43</v>
      </c>
      <c r="B51" s="11" t="s">
        <v>7</v>
      </c>
      <c r="C51" s="13">
        <f t="shared" si="8"/>
        <v>0</v>
      </c>
      <c r="D51" s="13">
        <v>0</v>
      </c>
      <c r="E51" s="13">
        <v>0</v>
      </c>
      <c r="F51" s="13">
        <v>0</v>
      </c>
      <c r="G51" s="15">
        <v>0</v>
      </c>
      <c r="H51" s="13">
        <v>0</v>
      </c>
      <c r="I51" s="10" t="s">
        <v>56</v>
      </c>
    </row>
    <row r="52" spans="1:9" ht="15.75" x14ac:dyDescent="0.25">
      <c r="A52" s="37">
        <f t="shared" si="1"/>
        <v>44</v>
      </c>
      <c r="B52" s="11" t="s">
        <v>8</v>
      </c>
      <c r="C52" s="13">
        <f t="shared" si="8"/>
        <v>0</v>
      </c>
      <c r="D52" s="13">
        <v>0</v>
      </c>
      <c r="E52" s="13">
        <v>0</v>
      </c>
      <c r="F52" s="13">
        <v>0</v>
      </c>
      <c r="G52" s="15">
        <v>0</v>
      </c>
      <c r="H52" s="13">
        <v>0</v>
      </c>
      <c r="I52" s="10" t="s">
        <v>4</v>
      </c>
    </row>
    <row r="53" spans="1:9" ht="87" customHeight="1" x14ac:dyDescent="0.25">
      <c r="A53" s="37">
        <f t="shared" si="1"/>
        <v>45</v>
      </c>
      <c r="B53" s="11" t="s">
        <v>57</v>
      </c>
      <c r="C53" s="7">
        <f>SUM(D53:H53)</f>
        <v>2065455.52</v>
      </c>
      <c r="D53" s="7">
        <f>SUM(D59:D79)</f>
        <v>465455.52</v>
      </c>
      <c r="E53" s="7">
        <f t="shared" ref="E53:H53" si="9">SUM(E59:E79)</f>
        <v>400000</v>
      </c>
      <c r="F53" s="7">
        <f t="shared" si="9"/>
        <v>400000</v>
      </c>
      <c r="G53" s="14">
        <f t="shared" si="9"/>
        <v>400000</v>
      </c>
      <c r="H53" s="7">
        <f t="shared" si="9"/>
        <v>400000</v>
      </c>
      <c r="I53" s="8" t="s">
        <v>56</v>
      </c>
    </row>
    <row r="54" spans="1:9" ht="15.75" x14ac:dyDescent="0.25">
      <c r="A54" s="37">
        <f t="shared" si="1"/>
        <v>46</v>
      </c>
      <c r="B54" s="11" t="s">
        <v>5</v>
      </c>
      <c r="C54" s="13">
        <v>0</v>
      </c>
      <c r="D54" s="13">
        <v>0</v>
      </c>
      <c r="E54" s="13">
        <v>0</v>
      </c>
      <c r="F54" s="13">
        <v>0</v>
      </c>
      <c r="G54" s="15">
        <v>0</v>
      </c>
      <c r="H54" s="13">
        <v>0</v>
      </c>
      <c r="I54" s="10" t="s">
        <v>4</v>
      </c>
    </row>
    <row r="55" spans="1:9" ht="15.75" x14ac:dyDescent="0.25">
      <c r="A55" s="37">
        <f t="shared" si="1"/>
        <v>47</v>
      </c>
      <c r="B55" s="11" t="s">
        <v>6</v>
      </c>
      <c r="C55" s="13">
        <v>0</v>
      </c>
      <c r="D55" s="13">
        <v>0</v>
      </c>
      <c r="E55" s="13">
        <v>0</v>
      </c>
      <c r="F55" s="13">
        <v>0</v>
      </c>
      <c r="G55" s="15">
        <v>0</v>
      </c>
      <c r="H55" s="13">
        <v>0</v>
      </c>
      <c r="I55" s="10" t="s">
        <v>4</v>
      </c>
    </row>
    <row r="56" spans="1:9" ht="32.25" customHeight="1" x14ac:dyDescent="0.25">
      <c r="A56" s="37">
        <f t="shared" si="1"/>
        <v>48</v>
      </c>
      <c r="B56" s="11" t="s">
        <v>7</v>
      </c>
      <c r="C56" s="13">
        <f>SUM(C59:C79)</f>
        <v>2065455.52</v>
      </c>
      <c r="D56" s="13">
        <f>SUM(D59:D79)</f>
        <v>465455.52</v>
      </c>
      <c r="E56" s="13">
        <f t="shared" ref="E56:H56" si="10">SUM(E59:E79)</f>
        <v>400000</v>
      </c>
      <c r="F56" s="13">
        <f t="shared" si="10"/>
        <v>400000</v>
      </c>
      <c r="G56" s="15">
        <f t="shared" si="10"/>
        <v>400000</v>
      </c>
      <c r="H56" s="13">
        <f t="shared" si="10"/>
        <v>400000</v>
      </c>
      <c r="I56" s="10" t="s">
        <v>56</v>
      </c>
    </row>
    <row r="57" spans="1:9" ht="15.75" x14ac:dyDescent="0.25">
      <c r="A57" s="37">
        <f t="shared" si="1"/>
        <v>49</v>
      </c>
      <c r="B57" s="11" t="s">
        <v>11</v>
      </c>
      <c r="C57" s="13">
        <v>0</v>
      </c>
      <c r="D57" s="13">
        <v>0</v>
      </c>
      <c r="E57" s="13">
        <v>0</v>
      </c>
      <c r="F57" s="13">
        <v>0</v>
      </c>
      <c r="G57" s="15">
        <v>0</v>
      </c>
      <c r="H57" s="13">
        <v>0</v>
      </c>
      <c r="I57" s="10" t="s">
        <v>4</v>
      </c>
    </row>
    <row r="58" spans="1:9" ht="32.25" customHeight="1" x14ac:dyDescent="0.25">
      <c r="A58" s="37">
        <f t="shared" si="1"/>
        <v>50</v>
      </c>
      <c r="B58" s="41" t="s">
        <v>15</v>
      </c>
      <c r="C58" s="42"/>
      <c r="D58" s="42"/>
      <c r="E58" s="42"/>
      <c r="F58" s="42"/>
      <c r="G58" s="42"/>
      <c r="H58" s="42"/>
      <c r="I58" s="43"/>
    </row>
    <row r="59" spans="1:9" ht="15.75" x14ac:dyDescent="0.25">
      <c r="A59" s="37">
        <f t="shared" si="1"/>
        <v>51</v>
      </c>
      <c r="B59" s="11" t="s">
        <v>16</v>
      </c>
      <c r="C59" s="13">
        <f t="shared" ref="C59:C80" si="11">SUM(D59:H59)</f>
        <v>212000</v>
      </c>
      <c r="D59" s="13">
        <v>60000</v>
      </c>
      <c r="E59" s="13">
        <v>38000</v>
      </c>
      <c r="F59" s="13">
        <v>38000</v>
      </c>
      <c r="G59" s="13">
        <v>38000</v>
      </c>
      <c r="H59" s="13">
        <v>38000</v>
      </c>
      <c r="I59" s="10"/>
    </row>
    <row r="60" spans="1:9" ht="15.75" x14ac:dyDescent="0.25">
      <c r="A60" s="37">
        <f t="shared" si="1"/>
        <v>52</v>
      </c>
      <c r="B60" s="11" t="s">
        <v>17</v>
      </c>
      <c r="C60" s="13">
        <f t="shared" si="11"/>
        <v>15300</v>
      </c>
      <c r="D60" s="13">
        <v>15300</v>
      </c>
      <c r="E60" s="13">
        <v>0</v>
      </c>
      <c r="F60" s="13">
        <v>0</v>
      </c>
      <c r="G60" s="13">
        <v>0</v>
      </c>
      <c r="H60" s="13">
        <v>0</v>
      </c>
      <c r="I60" s="10"/>
    </row>
    <row r="61" spans="1:9" ht="15.75" x14ac:dyDescent="0.25">
      <c r="A61" s="37">
        <f t="shared" si="1"/>
        <v>53</v>
      </c>
      <c r="B61" s="11" t="s">
        <v>18</v>
      </c>
      <c r="C61" s="13">
        <f t="shared" si="11"/>
        <v>210000</v>
      </c>
      <c r="D61" s="13">
        <v>42000</v>
      </c>
      <c r="E61" s="13">
        <v>42000</v>
      </c>
      <c r="F61" s="13">
        <v>42000</v>
      </c>
      <c r="G61" s="13">
        <v>42000</v>
      </c>
      <c r="H61" s="13">
        <v>42000</v>
      </c>
      <c r="I61" s="10"/>
    </row>
    <row r="62" spans="1:9" ht="15.75" x14ac:dyDescent="0.25">
      <c r="A62" s="37">
        <f t="shared" si="1"/>
        <v>54</v>
      </c>
      <c r="B62" s="11" t="s">
        <v>19</v>
      </c>
      <c r="C62" s="13">
        <f t="shared" si="11"/>
        <v>176900</v>
      </c>
      <c r="D62" s="13">
        <v>36900</v>
      </c>
      <c r="E62" s="13">
        <v>35000</v>
      </c>
      <c r="F62" s="13">
        <v>35000</v>
      </c>
      <c r="G62" s="13">
        <v>35000</v>
      </c>
      <c r="H62" s="13">
        <v>35000</v>
      </c>
      <c r="I62" s="10"/>
    </row>
    <row r="63" spans="1:9" ht="15.75" x14ac:dyDescent="0.25">
      <c r="A63" s="37">
        <f t="shared" si="1"/>
        <v>55</v>
      </c>
      <c r="B63" s="11" t="s">
        <v>20</v>
      </c>
      <c r="C63" s="13">
        <f t="shared" si="11"/>
        <v>95000</v>
      </c>
      <c r="D63" s="13">
        <v>19000</v>
      </c>
      <c r="E63" s="13">
        <v>19000</v>
      </c>
      <c r="F63" s="13">
        <v>19000</v>
      </c>
      <c r="G63" s="13">
        <v>19000</v>
      </c>
      <c r="H63" s="13">
        <v>19000</v>
      </c>
      <c r="I63" s="10"/>
    </row>
    <row r="64" spans="1:9" ht="15.75" x14ac:dyDescent="0.25">
      <c r="A64" s="37">
        <f t="shared" si="1"/>
        <v>56</v>
      </c>
      <c r="B64" s="11" t="s">
        <v>21</v>
      </c>
      <c r="C64" s="13">
        <f t="shared" si="11"/>
        <v>76900</v>
      </c>
      <c r="D64" s="13">
        <v>16900</v>
      </c>
      <c r="E64" s="13">
        <v>15000</v>
      </c>
      <c r="F64" s="13">
        <v>15000</v>
      </c>
      <c r="G64" s="13">
        <v>15000</v>
      </c>
      <c r="H64" s="13">
        <v>15000</v>
      </c>
      <c r="I64" s="10"/>
    </row>
    <row r="65" spans="1:9" ht="15.75" customHeight="1" x14ac:dyDescent="0.25">
      <c r="A65" s="37">
        <f t="shared" si="1"/>
        <v>57</v>
      </c>
      <c r="B65" s="11" t="s">
        <v>22</v>
      </c>
      <c r="C65" s="13">
        <f t="shared" si="11"/>
        <v>134755.52000000002</v>
      </c>
      <c r="D65" s="13">
        <v>26755.52</v>
      </c>
      <c r="E65" s="13">
        <v>27000</v>
      </c>
      <c r="F65" s="13">
        <v>27000</v>
      </c>
      <c r="G65" s="13">
        <v>27000</v>
      </c>
      <c r="H65" s="13">
        <v>27000</v>
      </c>
      <c r="I65" s="10"/>
    </row>
    <row r="66" spans="1:9" ht="15.75" x14ac:dyDescent="0.25">
      <c r="A66" s="37">
        <f t="shared" si="1"/>
        <v>58</v>
      </c>
      <c r="B66" s="11" t="s">
        <v>23</v>
      </c>
      <c r="C66" s="13">
        <f t="shared" si="11"/>
        <v>127500</v>
      </c>
      <c r="D66" s="13">
        <v>25500</v>
      </c>
      <c r="E66" s="13">
        <v>25500</v>
      </c>
      <c r="F66" s="13">
        <v>25500</v>
      </c>
      <c r="G66" s="13">
        <v>25500</v>
      </c>
      <c r="H66" s="13">
        <v>25500</v>
      </c>
      <c r="I66" s="10"/>
    </row>
    <row r="67" spans="1:9" ht="15.75" x14ac:dyDescent="0.25">
      <c r="A67" s="37">
        <f t="shared" si="1"/>
        <v>59</v>
      </c>
      <c r="B67" s="11" t="s">
        <v>24</v>
      </c>
      <c r="C67" s="13">
        <f t="shared" si="11"/>
        <v>90000</v>
      </c>
      <c r="D67" s="13">
        <v>18000</v>
      </c>
      <c r="E67" s="13">
        <v>18000</v>
      </c>
      <c r="F67" s="13">
        <v>18000</v>
      </c>
      <c r="G67" s="13">
        <v>18000</v>
      </c>
      <c r="H67" s="13">
        <v>18000</v>
      </c>
      <c r="I67" s="10"/>
    </row>
    <row r="68" spans="1:9" ht="15.75" x14ac:dyDescent="0.25">
      <c r="A68" s="37">
        <f t="shared" si="1"/>
        <v>60</v>
      </c>
      <c r="B68" s="11" t="s">
        <v>25</v>
      </c>
      <c r="C68" s="13">
        <f t="shared" si="11"/>
        <v>165000</v>
      </c>
      <c r="D68" s="13">
        <v>33000</v>
      </c>
      <c r="E68" s="13">
        <v>33000</v>
      </c>
      <c r="F68" s="13">
        <v>33000</v>
      </c>
      <c r="G68" s="13">
        <v>33000</v>
      </c>
      <c r="H68" s="13">
        <v>33000</v>
      </c>
      <c r="I68" s="10"/>
    </row>
    <row r="69" spans="1:9" ht="17.25" customHeight="1" x14ac:dyDescent="0.25">
      <c r="A69" s="37">
        <f t="shared" si="1"/>
        <v>61</v>
      </c>
      <c r="B69" s="11" t="s">
        <v>26</v>
      </c>
      <c r="C69" s="13">
        <f t="shared" si="11"/>
        <v>93900</v>
      </c>
      <c r="D69" s="13">
        <v>29900</v>
      </c>
      <c r="E69" s="13">
        <v>16000</v>
      </c>
      <c r="F69" s="13">
        <v>16000</v>
      </c>
      <c r="G69" s="13">
        <v>16000</v>
      </c>
      <c r="H69" s="13">
        <v>16000</v>
      </c>
      <c r="I69" s="10"/>
    </row>
    <row r="70" spans="1:9" ht="15.75" customHeight="1" x14ac:dyDescent="0.25">
      <c r="A70" s="37">
        <f t="shared" si="1"/>
        <v>62</v>
      </c>
      <c r="B70" s="11" t="s">
        <v>27</v>
      </c>
      <c r="C70" s="13">
        <f t="shared" si="11"/>
        <v>75000</v>
      </c>
      <c r="D70" s="13">
        <v>15000</v>
      </c>
      <c r="E70" s="13">
        <v>15000</v>
      </c>
      <c r="F70" s="13">
        <v>15000</v>
      </c>
      <c r="G70" s="13">
        <v>15000</v>
      </c>
      <c r="H70" s="13">
        <v>15000</v>
      </c>
      <c r="I70" s="10"/>
    </row>
    <row r="71" spans="1:9" ht="15.75" x14ac:dyDescent="0.25">
      <c r="A71" s="37">
        <f t="shared" si="1"/>
        <v>63</v>
      </c>
      <c r="B71" s="11" t="s">
        <v>28</v>
      </c>
      <c r="C71" s="13">
        <f t="shared" si="11"/>
        <v>51900</v>
      </c>
      <c r="D71" s="13">
        <v>11900</v>
      </c>
      <c r="E71" s="13">
        <v>10000</v>
      </c>
      <c r="F71" s="13">
        <v>10000</v>
      </c>
      <c r="G71" s="13">
        <v>10000</v>
      </c>
      <c r="H71" s="13">
        <v>10000</v>
      </c>
      <c r="I71" s="10"/>
    </row>
    <row r="72" spans="1:9" ht="15.75" x14ac:dyDescent="0.25">
      <c r="A72" s="37">
        <f t="shared" si="1"/>
        <v>64</v>
      </c>
      <c r="B72" s="11" t="s">
        <v>29</v>
      </c>
      <c r="C72" s="13">
        <f t="shared" si="11"/>
        <v>55000</v>
      </c>
      <c r="D72" s="13">
        <v>11000</v>
      </c>
      <c r="E72" s="13">
        <v>11000</v>
      </c>
      <c r="F72" s="13">
        <v>11000</v>
      </c>
      <c r="G72" s="13">
        <v>11000</v>
      </c>
      <c r="H72" s="13">
        <v>11000</v>
      </c>
      <c r="I72" s="10"/>
    </row>
    <row r="73" spans="1:9" ht="15.75" x14ac:dyDescent="0.25">
      <c r="A73" s="37">
        <f t="shared" si="1"/>
        <v>65</v>
      </c>
      <c r="B73" s="11" t="s">
        <v>30</v>
      </c>
      <c r="C73" s="13">
        <f t="shared" si="11"/>
        <v>30000</v>
      </c>
      <c r="D73" s="13">
        <v>6000</v>
      </c>
      <c r="E73" s="13">
        <v>6000</v>
      </c>
      <c r="F73" s="13">
        <v>6000</v>
      </c>
      <c r="G73" s="13">
        <v>6000</v>
      </c>
      <c r="H73" s="13">
        <v>6000</v>
      </c>
      <c r="I73" s="10"/>
    </row>
    <row r="74" spans="1:9" ht="18" customHeight="1" x14ac:dyDescent="0.25">
      <c r="A74" s="37">
        <f t="shared" si="1"/>
        <v>66</v>
      </c>
      <c r="B74" s="11" t="s">
        <v>31</v>
      </c>
      <c r="C74" s="13">
        <f t="shared" si="11"/>
        <v>75000</v>
      </c>
      <c r="D74" s="13">
        <v>15000</v>
      </c>
      <c r="E74" s="13">
        <v>15000</v>
      </c>
      <c r="F74" s="13">
        <v>15000</v>
      </c>
      <c r="G74" s="13">
        <v>15000</v>
      </c>
      <c r="H74" s="13">
        <v>15000</v>
      </c>
      <c r="I74" s="10"/>
    </row>
    <row r="75" spans="1:9" ht="15.75" x14ac:dyDescent="0.25">
      <c r="A75" s="37">
        <f t="shared" si="1"/>
        <v>67</v>
      </c>
      <c r="B75" s="11" t="s">
        <v>32</v>
      </c>
      <c r="C75" s="13">
        <f t="shared" si="11"/>
        <v>127500</v>
      </c>
      <c r="D75" s="13">
        <v>25500</v>
      </c>
      <c r="E75" s="13">
        <v>25500</v>
      </c>
      <c r="F75" s="13">
        <v>25500</v>
      </c>
      <c r="G75" s="13">
        <v>25500</v>
      </c>
      <c r="H75" s="13">
        <v>25500</v>
      </c>
      <c r="I75" s="10"/>
    </row>
    <row r="76" spans="1:9" ht="15.75" x14ac:dyDescent="0.25">
      <c r="A76" s="37">
        <f t="shared" si="1"/>
        <v>68</v>
      </c>
      <c r="B76" s="11" t="s">
        <v>33</v>
      </c>
      <c r="C76" s="13">
        <f t="shared" si="11"/>
        <v>121900</v>
      </c>
      <c r="D76" s="13">
        <v>25900</v>
      </c>
      <c r="E76" s="13">
        <v>24000</v>
      </c>
      <c r="F76" s="13">
        <v>24000</v>
      </c>
      <c r="G76" s="13">
        <v>24000</v>
      </c>
      <c r="H76" s="13">
        <v>24000</v>
      </c>
      <c r="I76" s="10"/>
    </row>
    <row r="77" spans="1:9" ht="15.75" x14ac:dyDescent="0.25">
      <c r="A77" s="37">
        <f t="shared" si="1"/>
        <v>69</v>
      </c>
      <c r="B77" s="11" t="s">
        <v>34</v>
      </c>
      <c r="C77" s="13">
        <f t="shared" si="11"/>
        <v>80000</v>
      </c>
      <c r="D77" s="13">
        <v>20000</v>
      </c>
      <c r="E77" s="13">
        <v>15000</v>
      </c>
      <c r="F77" s="13">
        <v>15000</v>
      </c>
      <c r="G77" s="13">
        <v>15000</v>
      </c>
      <c r="H77" s="13">
        <v>15000</v>
      </c>
      <c r="I77" s="10"/>
    </row>
    <row r="78" spans="1:9" ht="15.75" x14ac:dyDescent="0.25">
      <c r="A78" s="37">
        <f t="shared" si="1"/>
        <v>70</v>
      </c>
      <c r="B78" s="11" t="s">
        <v>35</v>
      </c>
      <c r="C78" s="13">
        <f t="shared" si="11"/>
        <v>51900</v>
      </c>
      <c r="D78" s="13">
        <v>11900</v>
      </c>
      <c r="E78" s="13">
        <v>10000</v>
      </c>
      <c r="F78" s="13">
        <v>10000</v>
      </c>
      <c r="G78" s="13">
        <v>10000</v>
      </c>
      <c r="H78" s="13">
        <v>10000</v>
      </c>
      <c r="I78" s="10"/>
    </row>
    <row r="79" spans="1:9" ht="15.75" x14ac:dyDescent="0.25">
      <c r="A79" s="37">
        <f t="shared" si="1"/>
        <v>71</v>
      </c>
      <c r="B79" s="11" t="s">
        <v>36</v>
      </c>
      <c r="C79" s="13">
        <f t="shared" si="11"/>
        <v>0</v>
      </c>
      <c r="D79" s="13">
        <v>0</v>
      </c>
      <c r="E79" s="13">
        <v>0</v>
      </c>
      <c r="F79" s="13">
        <v>0</v>
      </c>
      <c r="G79" s="13">
        <v>0</v>
      </c>
      <c r="H79" s="13">
        <v>0</v>
      </c>
      <c r="I79" s="10"/>
    </row>
    <row r="80" spans="1:9" ht="63" customHeight="1" x14ac:dyDescent="0.25">
      <c r="A80" s="37">
        <f t="shared" si="1"/>
        <v>72</v>
      </c>
      <c r="B80" s="11" t="s">
        <v>58</v>
      </c>
      <c r="C80" s="7">
        <f t="shared" si="11"/>
        <v>196281</v>
      </c>
      <c r="D80" s="7">
        <f>SUM(D86:D106)</f>
        <v>36281</v>
      </c>
      <c r="E80" s="7">
        <f t="shared" ref="E80:H80" si="12">SUM(E86:E106)</f>
        <v>40000</v>
      </c>
      <c r="F80" s="7">
        <f t="shared" si="12"/>
        <v>40000</v>
      </c>
      <c r="G80" s="14">
        <f t="shared" si="12"/>
        <v>40000</v>
      </c>
      <c r="H80" s="7">
        <f t="shared" si="12"/>
        <v>40000</v>
      </c>
      <c r="I80" s="8" t="s">
        <v>56</v>
      </c>
    </row>
    <row r="81" spans="1:9" ht="15.75" x14ac:dyDescent="0.25">
      <c r="A81" s="37">
        <f t="shared" ref="A81:A145" si="13">A80+1</f>
        <v>73</v>
      </c>
      <c r="B81" s="11" t="s">
        <v>5</v>
      </c>
      <c r="C81" s="13">
        <v>0</v>
      </c>
      <c r="D81" s="13">
        <v>0</v>
      </c>
      <c r="E81" s="13">
        <v>0</v>
      </c>
      <c r="F81" s="13">
        <v>0</v>
      </c>
      <c r="G81" s="15">
        <v>0</v>
      </c>
      <c r="H81" s="13">
        <v>0</v>
      </c>
      <c r="I81" s="10" t="s">
        <v>4</v>
      </c>
    </row>
    <row r="82" spans="1:9" ht="15.75" x14ac:dyDescent="0.25">
      <c r="A82" s="37">
        <f t="shared" si="13"/>
        <v>74</v>
      </c>
      <c r="B82" s="11" t="s">
        <v>6</v>
      </c>
      <c r="C82" s="13">
        <v>0</v>
      </c>
      <c r="D82" s="13">
        <v>0</v>
      </c>
      <c r="E82" s="13">
        <v>0</v>
      </c>
      <c r="F82" s="13">
        <v>0</v>
      </c>
      <c r="G82" s="15">
        <v>0</v>
      </c>
      <c r="H82" s="13">
        <v>0</v>
      </c>
      <c r="I82" s="10" t="s">
        <v>4</v>
      </c>
    </row>
    <row r="83" spans="1:9" ht="32.25" customHeight="1" x14ac:dyDescent="0.25">
      <c r="A83" s="37">
        <f t="shared" si="13"/>
        <v>75</v>
      </c>
      <c r="B83" s="11" t="s">
        <v>7</v>
      </c>
      <c r="C83" s="13">
        <f>SUM(C86:C106)</f>
        <v>196281</v>
      </c>
      <c r="D83" s="15">
        <f t="shared" ref="D83:F83" si="14">SUM(D86:D106)</f>
        <v>36281</v>
      </c>
      <c r="E83" s="15">
        <f t="shared" si="14"/>
        <v>40000</v>
      </c>
      <c r="F83" s="15">
        <f t="shared" si="14"/>
        <v>40000</v>
      </c>
      <c r="G83" s="15">
        <f>SUM(G86:G106)</f>
        <v>40000</v>
      </c>
      <c r="H83" s="13">
        <v>40000</v>
      </c>
      <c r="I83" s="10" t="s">
        <v>56</v>
      </c>
    </row>
    <row r="84" spans="1:9" ht="15.75" x14ac:dyDescent="0.25">
      <c r="A84" s="37">
        <f t="shared" si="13"/>
        <v>76</v>
      </c>
      <c r="B84" s="11" t="s">
        <v>8</v>
      </c>
      <c r="C84" s="13">
        <v>0</v>
      </c>
      <c r="D84" s="13">
        <v>0</v>
      </c>
      <c r="E84" s="13">
        <v>0</v>
      </c>
      <c r="F84" s="13">
        <v>0</v>
      </c>
      <c r="G84" s="15">
        <v>0</v>
      </c>
      <c r="H84" s="13">
        <v>0</v>
      </c>
      <c r="I84" s="10" t="s">
        <v>4</v>
      </c>
    </row>
    <row r="85" spans="1:9" ht="16.5" customHeight="1" x14ac:dyDescent="0.25">
      <c r="A85" s="37">
        <f t="shared" si="13"/>
        <v>77</v>
      </c>
      <c r="B85" s="41" t="s">
        <v>15</v>
      </c>
      <c r="C85" s="42"/>
      <c r="D85" s="42"/>
      <c r="E85" s="42"/>
      <c r="F85" s="42"/>
      <c r="G85" s="42"/>
      <c r="H85" s="42"/>
      <c r="I85" s="43"/>
    </row>
    <row r="86" spans="1:9" ht="19.5" customHeight="1" x14ac:dyDescent="0.25">
      <c r="A86" s="37">
        <f t="shared" si="13"/>
        <v>78</v>
      </c>
      <c r="B86" s="11" t="s">
        <v>37</v>
      </c>
      <c r="C86" s="13">
        <f t="shared" ref="C86:C106" si="15">SUM(D86:H86)</f>
        <v>7600</v>
      </c>
      <c r="D86" s="13">
        <v>0</v>
      </c>
      <c r="E86" s="13">
        <v>1900</v>
      </c>
      <c r="F86" s="13">
        <v>1900</v>
      </c>
      <c r="G86" s="13">
        <v>1900</v>
      </c>
      <c r="H86" s="13">
        <v>1900</v>
      </c>
      <c r="I86" s="10"/>
    </row>
    <row r="87" spans="1:9" ht="15.75" x14ac:dyDescent="0.25">
      <c r="A87" s="37">
        <f t="shared" si="13"/>
        <v>79</v>
      </c>
      <c r="B87" s="11" t="s">
        <v>17</v>
      </c>
      <c r="C87" s="13">
        <f t="shared" si="15"/>
        <v>7600</v>
      </c>
      <c r="D87" s="13">
        <v>0</v>
      </c>
      <c r="E87" s="13">
        <v>1900</v>
      </c>
      <c r="F87" s="13">
        <v>1900</v>
      </c>
      <c r="G87" s="13">
        <v>1900</v>
      </c>
      <c r="H87" s="13">
        <v>1900</v>
      </c>
      <c r="I87" s="10"/>
    </row>
    <row r="88" spans="1:9" ht="15.75" x14ac:dyDescent="0.25">
      <c r="A88" s="37">
        <f t="shared" si="13"/>
        <v>80</v>
      </c>
      <c r="B88" s="11" t="s">
        <v>18</v>
      </c>
      <c r="C88" s="13">
        <f t="shared" si="15"/>
        <v>9500</v>
      </c>
      <c r="D88" s="13">
        <v>1900</v>
      </c>
      <c r="E88" s="13">
        <v>1900</v>
      </c>
      <c r="F88" s="13">
        <v>1900</v>
      </c>
      <c r="G88" s="13">
        <v>1900</v>
      </c>
      <c r="H88" s="13">
        <v>1900</v>
      </c>
      <c r="I88" s="10"/>
    </row>
    <row r="89" spans="1:9" ht="15.75" x14ac:dyDescent="0.25">
      <c r="A89" s="37">
        <f t="shared" si="13"/>
        <v>81</v>
      </c>
      <c r="B89" s="11" t="s">
        <v>19</v>
      </c>
      <c r="C89" s="13">
        <f t="shared" si="15"/>
        <v>7600</v>
      </c>
      <c r="D89" s="13">
        <v>0</v>
      </c>
      <c r="E89" s="13">
        <v>1900</v>
      </c>
      <c r="F89" s="13">
        <v>1900</v>
      </c>
      <c r="G89" s="13">
        <v>1900</v>
      </c>
      <c r="H89" s="13">
        <v>1900</v>
      </c>
      <c r="I89" s="10"/>
    </row>
    <row r="90" spans="1:9" ht="15.75" x14ac:dyDescent="0.25">
      <c r="A90" s="37">
        <f t="shared" si="13"/>
        <v>82</v>
      </c>
      <c r="B90" s="11" t="s">
        <v>20</v>
      </c>
      <c r="C90" s="13">
        <f t="shared" si="15"/>
        <v>9500</v>
      </c>
      <c r="D90" s="13">
        <v>1900</v>
      </c>
      <c r="E90" s="13">
        <v>1900</v>
      </c>
      <c r="F90" s="13">
        <v>1900</v>
      </c>
      <c r="G90" s="13">
        <v>1900</v>
      </c>
      <c r="H90" s="13">
        <v>1900</v>
      </c>
      <c r="I90" s="10"/>
    </row>
    <row r="91" spans="1:9" ht="15.75" x14ac:dyDescent="0.25">
      <c r="A91" s="37">
        <f t="shared" si="13"/>
        <v>83</v>
      </c>
      <c r="B91" s="11" t="s">
        <v>21</v>
      </c>
      <c r="C91" s="13">
        <f t="shared" si="15"/>
        <v>7600</v>
      </c>
      <c r="D91" s="13">
        <v>0</v>
      </c>
      <c r="E91" s="13">
        <v>1900</v>
      </c>
      <c r="F91" s="13">
        <v>1900</v>
      </c>
      <c r="G91" s="13">
        <v>1900</v>
      </c>
      <c r="H91" s="13">
        <v>1900</v>
      </c>
      <c r="I91" s="10"/>
    </row>
    <row r="92" spans="1:9" ht="19.5" customHeight="1" x14ac:dyDescent="0.25">
      <c r="A92" s="37">
        <f t="shared" si="13"/>
        <v>84</v>
      </c>
      <c r="B92" s="11" t="s">
        <v>22</v>
      </c>
      <c r="C92" s="13">
        <f t="shared" si="15"/>
        <v>9500</v>
      </c>
      <c r="D92" s="13">
        <v>1900</v>
      </c>
      <c r="E92" s="13">
        <v>1900</v>
      </c>
      <c r="F92" s="13">
        <v>1900</v>
      </c>
      <c r="G92" s="13">
        <v>1900</v>
      </c>
      <c r="H92" s="13">
        <v>1900</v>
      </c>
      <c r="I92" s="10"/>
    </row>
    <row r="93" spans="1:9" ht="15.75" x14ac:dyDescent="0.25">
      <c r="A93" s="37">
        <f t="shared" si="13"/>
        <v>85</v>
      </c>
      <c r="B93" s="11" t="s">
        <v>23</v>
      </c>
      <c r="C93" s="13">
        <f t="shared" si="15"/>
        <v>8981</v>
      </c>
      <c r="D93" s="13">
        <v>1381</v>
      </c>
      <c r="E93" s="13">
        <v>1900</v>
      </c>
      <c r="F93" s="13">
        <v>1900</v>
      </c>
      <c r="G93" s="13">
        <v>1900</v>
      </c>
      <c r="H93" s="13">
        <v>1900</v>
      </c>
      <c r="I93" s="10"/>
    </row>
    <row r="94" spans="1:9" ht="15.75" x14ac:dyDescent="0.25">
      <c r="A94" s="37">
        <f t="shared" si="13"/>
        <v>86</v>
      </c>
      <c r="B94" s="11" t="s">
        <v>24</v>
      </c>
      <c r="C94" s="13">
        <f t="shared" si="15"/>
        <v>9500</v>
      </c>
      <c r="D94" s="13">
        <v>1900</v>
      </c>
      <c r="E94" s="13">
        <v>1900</v>
      </c>
      <c r="F94" s="13">
        <v>1900</v>
      </c>
      <c r="G94" s="13">
        <v>1900</v>
      </c>
      <c r="H94" s="13">
        <v>1900</v>
      </c>
      <c r="I94" s="10"/>
    </row>
    <row r="95" spans="1:9" ht="15.75" x14ac:dyDescent="0.25">
      <c r="A95" s="37">
        <f t="shared" si="13"/>
        <v>87</v>
      </c>
      <c r="B95" s="11" t="s">
        <v>25</v>
      </c>
      <c r="C95" s="13">
        <f t="shared" si="15"/>
        <v>9500</v>
      </c>
      <c r="D95" s="13">
        <v>1900</v>
      </c>
      <c r="E95" s="13">
        <v>1900</v>
      </c>
      <c r="F95" s="13">
        <v>1900</v>
      </c>
      <c r="G95" s="13">
        <v>1900</v>
      </c>
      <c r="H95" s="13">
        <v>1900</v>
      </c>
      <c r="I95" s="10"/>
    </row>
    <row r="96" spans="1:9" ht="17.25" customHeight="1" x14ac:dyDescent="0.25">
      <c r="A96" s="37">
        <f t="shared" si="13"/>
        <v>88</v>
      </c>
      <c r="B96" s="11" t="s">
        <v>26</v>
      </c>
      <c r="C96" s="13">
        <f t="shared" si="15"/>
        <v>7600</v>
      </c>
      <c r="D96" s="13">
        <v>0</v>
      </c>
      <c r="E96" s="13">
        <v>1900</v>
      </c>
      <c r="F96" s="13">
        <v>1900</v>
      </c>
      <c r="G96" s="13">
        <v>1900</v>
      </c>
      <c r="H96" s="13">
        <v>1900</v>
      </c>
      <c r="I96" s="10"/>
    </row>
    <row r="97" spans="1:9" ht="17.25" customHeight="1" x14ac:dyDescent="0.25">
      <c r="A97" s="37">
        <f t="shared" si="13"/>
        <v>89</v>
      </c>
      <c r="B97" s="11" t="s">
        <v>27</v>
      </c>
      <c r="C97" s="13">
        <f t="shared" si="15"/>
        <v>9500</v>
      </c>
      <c r="D97" s="13">
        <v>1900</v>
      </c>
      <c r="E97" s="13">
        <v>1900</v>
      </c>
      <c r="F97" s="13">
        <v>1900</v>
      </c>
      <c r="G97" s="13">
        <v>1900</v>
      </c>
      <c r="H97" s="13">
        <v>1900</v>
      </c>
      <c r="I97" s="10"/>
    </row>
    <row r="98" spans="1:9" ht="15.75" x14ac:dyDescent="0.25">
      <c r="A98" s="37">
        <f t="shared" si="13"/>
        <v>90</v>
      </c>
      <c r="B98" s="11" t="s">
        <v>29</v>
      </c>
      <c r="C98" s="13">
        <f t="shared" si="15"/>
        <v>9500</v>
      </c>
      <c r="D98" s="13">
        <v>1900</v>
      </c>
      <c r="E98" s="13">
        <v>1900</v>
      </c>
      <c r="F98" s="13">
        <v>1900</v>
      </c>
      <c r="G98" s="13">
        <v>1900</v>
      </c>
      <c r="H98" s="13">
        <v>1900</v>
      </c>
      <c r="I98" s="10"/>
    </row>
    <row r="99" spans="1:9" ht="15.75" x14ac:dyDescent="0.25">
      <c r="A99" s="37">
        <f t="shared" si="13"/>
        <v>91</v>
      </c>
      <c r="B99" s="11" t="s">
        <v>30</v>
      </c>
      <c r="C99" s="13">
        <f t="shared" si="15"/>
        <v>9500</v>
      </c>
      <c r="D99" s="13">
        <v>1900</v>
      </c>
      <c r="E99" s="13">
        <v>1900</v>
      </c>
      <c r="F99" s="13">
        <v>1900</v>
      </c>
      <c r="G99" s="13">
        <v>1900</v>
      </c>
      <c r="H99" s="13">
        <v>1900</v>
      </c>
      <c r="I99" s="10"/>
    </row>
    <row r="100" spans="1:9" ht="18" customHeight="1" x14ac:dyDescent="0.25">
      <c r="A100" s="37">
        <f t="shared" si="13"/>
        <v>92</v>
      </c>
      <c r="B100" s="11" t="s">
        <v>31</v>
      </c>
      <c r="C100" s="13">
        <f t="shared" si="15"/>
        <v>9500</v>
      </c>
      <c r="D100" s="13">
        <v>1900</v>
      </c>
      <c r="E100" s="13">
        <v>1900</v>
      </c>
      <c r="F100" s="13">
        <v>1900</v>
      </c>
      <c r="G100" s="13">
        <v>1900</v>
      </c>
      <c r="H100" s="13">
        <v>1900</v>
      </c>
      <c r="I100" s="10"/>
    </row>
    <row r="101" spans="1:9" ht="15.75" x14ac:dyDescent="0.25">
      <c r="A101" s="37">
        <f t="shared" si="13"/>
        <v>93</v>
      </c>
      <c r="B101" s="11" t="s">
        <v>32</v>
      </c>
      <c r="C101" s="13">
        <f t="shared" si="15"/>
        <v>9500</v>
      </c>
      <c r="D101" s="13">
        <v>1900</v>
      </c>
      <c r="E101" s="13">
        <v>1900</v>
      </c>
      <c r="F101" s="13">
        <v>1900</v>
      </c>
      <c r="G101" s="13">
        <v>1900</v>
      </c>
      <c r="H101" s="13">
        <v>1900</v>
      </c>
      <c r="I101" s="10"/>
    </row>
    <row r="102" spans="1:9" ht="15.75" x14ac:dyDescent="0.25">
      <c r="A102" s="37">
        <f t="shared" si="13"/>
        <v>94</v>
      </c>
      <c r="B102" s="11" t="s">
        <v>33</v>
      </c>
      <c r="C102" s="13">
        <f t="shared" si="15"/>
        <v>21600</v>
      </c>
      <c r="D102" s="13">
        <v>14000</v>
      </c>
      <c r="E102" s="13">
        <v>1900</v>
      </c>
      <c r="F102" s="13">
        <v>1900</v>
      </c>
      <c r="G102" s="13">
        <v>1900</v>
      </c>
      <c r="H102" s="13">
        <v>1900</v>
      </c>
      <c r="I102" s="10"/>
    </row>
    <row r="103" spans="1:9" ht="15.75" x14ac:dyDescent="0.25">
      <c r="A103" s="37">
        <f t="shared" si="13"/>
        <v>95</v>
      </c>
      <c r="B103" s="11" t="s">
        <v>34</v>
      </c>
      <c r="C103" s="13">
        <f t="shared" si="15"/>
        <v>8000</v>
      </c>
      <c r="D103" s="13">
        <v>0</v>
      </c>
      <c r="E103" s="13">
        <v>2000</v>
      </c>
      <c r="F103" s="13">
        <v>2000</v>
      </c>
      <c r="G103" s="13">
        <v>2000</v>
      </c>
      <c r="H103" s="13">
        <v>2000</v>
      </c>
      <c r="I103" s="10"/>
    </row>
    <row r="104" spans="1:9" ht="15.75" x14ac:dyDescent="0.25">
      <c r="A104" s="37">
        <f t="shared" si="13"/>
        <v>96</v>
      </c>
      <c r="B104" s="11" t="s">
        <v>35</v>
      </c>
      <c r="C104" s="13">
        <f t="shared" si="15"/>
        <v>7600</v>
      </c>
      <c r="D104" s="13">
        <v>0</v>
      </c>
      <c r="E104" s="13">
        <v>1900</v>
      </c>
      <c r="F104" s="13">
        <v>1900</v>
      </c>
      <c r="G104" s="13">
        <v>1900</v>
      </c>
      <c r="H104" s="13">
        <v>1900</v>
      </c>
      <c r="I104" s="10"/>
    </row>
    <row r="105" spans="1:9" ht="15.75" x14ac:dyDescent="0.25">
      <c r="A105" s="37">
        <f t="shared" si="13"/>
        <v>97</v>
      </c>
      <c r="B105" s="11" t="s">
        <v>36</v>
      </c>
      <c r="C105" s="13">
        <f t="shared" si="15"/>
        <v>9500</v>
      </c>
      <c r="D105" s="13">
        <v>1900</v>
      </c>
      <c r="E105" s="13">
        <v>1900</v>
      </c>
      <c r="F105" s="13">
        <v>1900</v>
      </c>
      <c r="G105" s="13">
        <v>1900</v>
      </c>
      <c r="H105" s="13">
        <v>1900</v>
      </c>
      <c r="I105" s="19"/>
    </row>
    <row r="106" spans="1:9" ht="15.75" x14ac:dyDescent="0.25">
      <c r="A106" s="37">
        <f t="shared" si="13"/>
        <v>98</v>
      </c>
      <c r="B106" s="11" t="s">
        <v>28</v>
      </c>
      <c r="C106" s="13">
        <f t="shared" si="15"/>
        <v>7600</v>
      </c>
      <c r="D106" s="13">
        <v>0</v>
      </c>
      <c r="E106" s="13">
        <v>1900</v>
      </c>
      <c r="F106" s="13">
        <v>1900</v>
      </c>
      <c r="G106" s="13">
        <v>1900</v>
      </c>
      <c r="H106" s="13">
        <v>1900</v>
      </c>
      <c r="I106" s="10"/>
    </row>
    <row r="107" spans="1:9" ht="105.75" customHeight="1" x14ac:dyDescent="0.25">
      <c r="A107" s="37">
        <f t="shared" si="13"/>
        <v>99</v>
      </c>
      <c r="B107" s="11" t="s">
        <v>74</v>
      </c>
      <c r="C107" s="7">
        <f>SUM(D107:H107)</f>
        <v>41306645</v>
      </c>
      <c r="D107" s="7">
        <f t="shared" ref="D107:H107" si="16">D110</f>
        <v>8718929</v>
      </c>
      <c r="E107" s="7">
        <f t="shared" si="16"/>
        <v>8146929</v>
      </c>
      <c r="F107" s="7">
        <f t="shared" si="16"/>
        <v>8146929</v>
      </c>
      <c r="G107" s="14">
        <f t="shared" si="16"/>
        <v>8146929</v>
      </c>
      <c r="H107" s="7">
        <f t="shared" si="16"/>
        <v>8146929</v>
      </c>
      <c r="I107" s="18" t="s">
        <v>56</v>
      </c>
    </row>
    <row r="108" spans="1:9" ht="15.75" x14ac:dyDescent="0.25">
      <c r="A108" s="37">
        <f t="shared" si="13"/>
        <v>100</v>
      </c>
      <c r="B108" s="11" t="s">
        <v>5</v>
      </c>
      <c r="C108" s="13">
        <v>0</v>
      </c>
      <c r="D108" s="13">
        <v>0</v>
      </c>
      <c r="E108" s="13">
        <v>0</v>
      </c>
      <c r="F108" s="13">
        <v>0</v>
      </c>
      <c r="G108" s="15">
        <v>0</v>
      </c>
      <c r="H108" s="13">
        <v>0</v>
      </c>
      <c r="I108" s="27" t="s">
        <v>4</v>
      </c>
    </row>
    <row r="109" spans="1:9" ht="15.75" x14ac:dyDescent="0.25">
      <c r="A109" s="37">
        <f t="shared" si="13"/>
        <v>101</v>
      </c>
      <c r="B109" s="11" t="s">
        <v>6</v>
      </c>
      <c r="C109" s="13">
        <v>0</v>
      </c>
      <c r="D109" s="13">
        <v>0</v>
      </c>
      <c r="E109" s="13">
        <v>0</v>
      </c>
      <c r="F109" s="13">
        <v>0</v>
      </c>
      <c r="G109" s="15">
        <v>0</v>
      </c>
      <c r="H109" s="13">
        <v>0</v>
      </c>
      <c r="I109" s="27" t="s">
        <v>4</v>
      </c>
    </row>
    <row r="110" spans="1:9" ht="31.5" customHeight="1" x14ac:dyDescent="0.25">
      <c r="A110" s="37">
        <f t="shared" si="13"/>
        <v>102</v>
      </c>
      <c r="B110" s="11" t="s">
        <v>10</v>
      </c>
      <c r="C110" s="13">
        <f>D110+E110+F110+G110+H110</f>
        <v>41306645</v>
      </c>
      <c r="D110" s="13">
        <v>8718929</v>
      </c>
      <c r="E110" s="13">
        <f t="shared" ref="E110:H110" si="17">8146929</f>
        <v>8146929</v>
      </c>
      <c r="F110" s="13">
        <f t="shared" si="17"/>
        <v>8146929</v>
      </c>
      <c r="G110" s="13">
        <f t="shared" si="17"/>
        <v>8146929</v>
      </c>
      <c r="H110" s="13">
        <f t="shared" si="17"/>
        <v>8146929</v>
      </c>
      <c r="I110" s="27" t="s">
        <v>56</v>
      </c>
    </row>
    <row r="111" spans="1:9" ht="15.75" x14ac:dyDescent="0.25">
      <c r="A111" s="37">
        <f t="shared" si="13"/>
        <v>103</v>
      </c>
      <c r="B111" s="11" t="s">
        <v>8</v>
      </c>
      <c r="C111" s="13">
        <v>0</v>
      </c>
      <c r="D111" s="13">
        <v>0</v>
      </c>
      <c r="E111" s="13">
        <v>0</v>
      </c>
      <c r="F111" s="13">
        <v>0</v>
      </c>
      <c r="G111" s="15">
        <v>0</v>
      </c>
      <c r="H111" s="13">
        <v>0</v>
      </c>
      <c r="I111" s="27" t="s">
        <v>4</v>
      </c>
    </row>
    <row r="112" spans="1:9" ht="105.75" customHeight="1" x14ac:dyDescent="0.25">
      <c r="A112" s="37">
        <f t="shared" si="13"/>
        <v>104</v>
      </c>
      <c r="B112" s="11" t="s">
        <v>75</v>
      </c>
      <c r="C112" s="7">
        <f>SUM(D112:H112)</f>
        <v>0</v>
      </c>
      <c r="D112" s="7">
        <f t="shared" ref="D112:H112" si="18">D115</f>
        <v>0</v>
      </c>
      <c r="E112" s="7">
        <f t="shared" si="18"/>
        <v>0</v>
      </c>
      <c r="F112" s="7">
        <f t="shared" si="18"/>
        <v>0</v>
      </c>
      <c r="G112" s="14">
        <f t="shared" si="18"/>
        <v>0</v>
      </c>
      <c r="H112" s="7">
        <f t="shared" si="18"/>
        <v>0</v>
      </c>
      <c r="I112" s="18" t="s">
        <v>56</v>
      </c>
    </row>
    <row r="113" spans="1:9" ht="15.75" x14ac:dyDescent="0.25">
      <c r="A113" s="37">
        <f t="shared" si="13"/>
        <v>105</v>
      </c>
      <c r="B113" s="11" t="s">
        <v>5</v>
      </c>
      <c r="C113" s="13">
        <f t="shared" ref="C113:C114" si="19">D113+E113+F113+G113+H113</f>
        <v>0</v>
      </c>
      <c r="D113" s="13">
        <v>0</v>
      </c>
      <c r="E113" s="13">
        <v>0</v>
      </c>
      <c r="F113" s="13">
        <v>0</v>
      </c>
      <c r="G113" s="15">
        <v>0</v>
      </c>
      <c r="H113" s="13">
        <v>0</v>
      </c>
      <c r="I113" s="27" t="s">
        <v>4</v>
      </c>
    </row>
    <row r="114" spans="1:9" ht="15.75" x14ac:dyDescent="0.25">
      <c r="A114" s="37">
        <f t="shared" si="13"/>
        <v>106</v>
      </c>
      <c r="B114" s="11" t="s">
        <v>6</v>
      </c>
      <c r="C114" s="13">
        <f t="shared" si="19"/>
        <v>0</v>
      </c>
      <c r="D114" s="13">
        <v>0</v>
      </c>
      <c r="E114" s="13">
        <v>0</v>
      </c>
      <c r="F114" s="13">
        <v>0</v>
      </c>
      <c r="G114" s="15">
        <v>0</v>
      </c>
      <c r="H114" s="13">
        <v>0</v>
      </c>
      <c r="I114" s="27" t="s">
        <v>4</v>
      </c>
    </row>
    <row r="115" spans="1:9" ht="31.5" customHeight="1" x14ac:dyDescent="0.25">
      <c r="A115" s="37">
        <f t="shared" si="13"/>
        <v>107</v>
      </c>
      <c r="B115" s="11" t="s">
        <v>10</v>
      </c>
      <c r="C115" s="13">
        <f>D115+E115+F115+G115+H115</f>
        <v>0</v>
      </c>
      <c r="D115" s="13">
        <v>0</v>
      </c>
      <c r="E115" s="13">
        <v>0</v>
      </c>
      <c r="F115" s="13">
        <v>0</v>
      </c>
      <c r="G115" s="15">
        <v>0</v>
      </c>
      <c r="H115" s="13">
        <v>0</v>
      </c>
      <c r="I115" s="27" t="s">
        <v>56</v>
      </c>
    </row>
    <row r="116" spans="1:9" ht="15.75" x14ac:dyDescent="0.25">
      <c r="A116" s="37">
        <f t="shared" si="13"/>
        <v>108</v>
      </c>
      <c r="B116" s="11" t="s">
        <v>8</v>
      </c>
      <c r="C116" s="13">
        <f>D116+E116+F116+G116+H116</f>
        <v>0</v>
      </c>
      <c r="D116" s="13">
        <v>0</v>
      </c>
      <c r="E116" s="13">
        <v>0</v>
      </c>
      <c r="F116" s="13">
        <v>0</v>
      </c>
      <c r="G116" s="15">
        <v>0</v>
      </c>
      <c r="H116" s="13">
        <v>0</v>
      </c>
      <c r="I116" s="27" t="s">
        <v>4</v>
      </c>
    </row>
    <row r="117" spans="1:9" ht="76.5" customHeight="1" x14ac:dyDescent="0.25">
      <c r="A117" s="37">
        <f t="shared" si="13"/>
        <v>109</v>
      </c>
      <c r="B117" s="11" t="s">
        <v>76</v>
      </c>
      <c r="C117" s="7">
        <f>SUM(D117:H117)</f>
        <v>225000</v>
      </c>
      <c r="D117" s="7">
        <f t="shared" ref="D117:F117" si="20">D120</f>
        <v>125000</v>
      </c>
      <c r="E117" s="7">
        <f t="shared" si="20"/>
        <v>25000</v>
      </c>
      <c r="F117" s="7">
        <f t="shared" si="20"/>
        <v>25000</v>
      </c>
      <c r="G117" s="7">
        <v>25000</v>
      </c>
      <c r="H117" s="7">
        <v>25000</v>
      </c>
      <c r="I117" s="18"/>
    </row>
    <row r="118" spans="1:9" ht="15.75" x14ac:dyDescent="0.25">
      <c r="A118" s="37">
        <f t="shared" si="13"/>
        <v>110</v>
      </c>
      <c r="B118" s="11" t="s">
        <v>5</v>
      </c>
      <c r="C118" s="13">
        <v>0</v>
      </c>
      <c r="D118" s="13">
        <v>0</v>
      </c>
      <c r="E118" s="13">
        <v>0</v>
      </c>
      <c r="F118" s="13">
        <v>0</v>
      </c>
      <c r="G118" s="15">
        <v>0</v>
      </c>
      <c r="H118" s="13">
        <v>0</v>
      </c>
      <c r="I118" s="26" t="s">
        <v>4</v>
      </c>
    </row>
    <row r="119" spans="1:9" ht="15.75" x14ac:dyDescent="0.25">
      <c r="A119" s="37">
        <f t="shared" si="13"/>
        <v>111</v>
      </c>
      <c r="B119" s="11" t="s">
        <v>6</v>
      </c>
      <c r="C119" s="13">
        <v>0</v>
      </c>
      <c r="D119" s="13">
        <v>0</v>
      </c>
      <c r="E119" s="13">
        <v>0</v>
      </c>
      <c r="F119" s="13">
        <v>0</v>
      </c>
      <c r="G119" s="15">
        <v>0</v>
      </c>
      <c r="H119" s="13">
        <v>0</v>
      </c>
      <c r="I119" s="26" t="s">
        <v>4</v>
      </c>
    </row>
    <row r="120" spans="1:9" ht="31.5" customHeight="1" x14ac:dyDescent="0.25">
      <c r="A120" s="37">
        <f t="shared" si="13"/>
        <v>112</v>
      </c>
      <c r="B120" s="11" t="s">
        <v>10</v>
      </c>
      <c r="C120" s="13">
        <f>D120+E120+F120+G120+H120</f>
        <v>225000</v>
      </c>
      <c r="D120" s="13">
        <v>125000</v>
      </c>
      <c r="E120" s="13">
        <v>25000</v>
      </c>
      <c r="F120" s="13">
        <v>25000</v>
      </c>
      <c r="G120" s="13">
        <v>25000</v>
      </c>
      <c r="H120" s="13">
        <v>25000</v>
      </c>
      <c r="I120" s="26" t="s">
        <v>4</v>
      </c>
    </row>
    <row r="121" spans="1:9" ht="15.75" x14ac:dyDescent="0.25">
      <c r="A121" s="37">
        <f t="shared" si="13"/>
        <v>113</v>
      </c>
      <c r="B121" s="11" t="s">
        <v>8</v>
      </c>
      <c r="C121" s="13">
        <v>0</v>
      </c>
      <c r="D121" s="13">
        <v>0</v>
      </c>
      <c r="E121" s="13">
        <v>0</v>
      </c>
      <c r="F121" s="13">
        <v>0</v>
      </c>
      <c r="G121" s="15">
        <v>0</v>
      </c>
      <c r="H121" s="13">
        <v>0</v>
      </c>
      <c r="I121" s="26" t="s">
        <v>4</v>
      </c>
    </row>
    <row r="122" spans="1:9" ht="63" customHeight="1" x14ac:dyDescent="0.25">
      <c r="A122" s="37">
        <f t="shared" si="13"/>
        <v>114</v>
      </c>
      <c r="B122" s="30" t="s">
        <v>77</v>
      </c>
      <c r="C122" s="14">
        <f t="shared" ref="C122:F122" si="21">C125</f>
        <v>10000</v>
      </c>
      <c r="D122" s="14">
        <f t="shared" si="21"/>
        <v>10000</v>
      </c>
      <c r="E122" s="14">
        <f t="shared" si="21"/>
        <v>0</v>
      </c>
      <c r="F122" s="14">
        <f t="shared" si="21"/>
        <v>0</v>
      </c>
      <c r="G122" s="14">
        <f>G125</f>
        <v>0</v>
      </c>
      <c r="H122" s="13">
        <v>0</v>
      </c>
      <c r="I122" s="18"/>
    </row>
    <row r="123" spans="1:9" ht="15.75" x14ac:dyDescent="0.25">
      <c r="A123" s="37">
        <f t="shared" si="13"/>
        <v>115</v>
      </c>
      <c r="B123" s="11" t="s">
        <v>5</v>
      </c>
      <c r="C123" s="13">
        <v>0</v>
      </c>
      <c r="D123" s="13">
        <v>0</v>
      </c>
      <c r="E123" s="13">
        <v>0</v>
      </c>
      <c r="F123" s="13">
        <v>0</v>
      </c>
      <c r="G123" s="15">
        <v>0</v>
      </c>
      <c r="H123" s="13">
        <v>0</v>
      </c>
      <c r="I123" s="26" t="s">
        <v>4</v>
      </c>
    </row>
    <row r="124" spans="1:9" ht="15.75" x14ac:dyDescent="0.25">
      <c r="A124" s="37">
        <f t="shared" si="13"/>
        <v>116</v>
      </c>
      <c r="B124" s="11" t="s">
        <v>6</v>
      </c>
      <c r="C124" s="13">
        <v>0</v>
      </c>
      <c r="D124" s="13">
        <v>0</v>
      </c>
      <c r="E124" s="13">
        <v>0</v>
      </c>
      <c r="F124" s="13">
        <v>0</v>
      </c>
      <c r="G124" s="15">
        <v>0</v>
      </c>
      <c r="H124" s="13">
        <v>0</v>
      </c>
      <c r="I124" s="26" t="s">
        <v>4</v>
      </c>
    </row>
    <row r="125" spans="1:9" ht="32.25" customHeight="1" x14ac:dyDescent="0.25">
      <c r="A125" s="37">
        <f t="shared" si="13"/>
        <v>117</v>
      </c>
      <c r="B125" s="11" t="s">
        <v>7</v>
      </c>
      <c r="C125" s="13">
        <f>D125+E125+F125+G125</f>
        <v>10000</v>
      </c>
      <c r="D125" s="13">
        <v>10000</v>
      </c>
      <c r="E125" s="13">
        <v>0</v>
      </c>
      <c r="F125" s="13">
        <v>0</v>
      </c>
      <c r="G125" s="15">
        <v>0</v>
      </c>
      <c r="H125" s="13">
        <v>0</v>
      </c>
      <c r="I125" s="26" t="s">
        <v>56</v>
      </c>
    </row>
    <row r="126" spans="1:9" ht="15.75" x14ac:dyDescent="0.25">
      <c r="A126" s="37">
        <f t="shared" si="13"/>
        <v>118</v>
      </c>
      <c r="B126" s="11" t="s">
        <v>8</v>
      </c>
      <c r="C126" s="13">
        <v>0</v>
      </c>
      <c r="D126" s="13">
        <v>0</v>
      </c>
      <c r="E126" s="13">
        <v>0</v>
      </c>
      <c r="F126" s="13">
        <v>0</v>
      </c>
      <c r="G126" s="15">
        <v>0</v>
      </c>
      <c r="H126" s="13">
        <v>0</v>
      </c>
      <c r="I126" s="26" t="s">
        <v>4</v>
      </c>
    </row>
    <row r="127" spans="1:9" ht="16.5" customHeight="1" x14ac:dyDescent="0.25">
      <c r="A127" s="37">
        <f t="shared" si="13"/>
        <v>119</v>
      </c>
      <c r="B127" s="41" t="s">
        <v>15</v>
      </c>
      <c r="C127" s="42"/>
      <c r="D127" s="42"/>
      <c r="E127" s="42"/>
      <c r="F127" s="42"/>
      <c r="G127" s="42"/>
      <c r="H127" s="42"/>
      <c r="I127" s="43"/>
    </row>
    <row r="128" spans="1:9" ht="31.5" x14ac:dyDescent="0.25">
      <c r="A128" s="37">
        <f t="shared" si="13"/>
        <v>120</v>
      </c>
      <c r="B128" s="30" t="s">
        <v>88</v>
      </c>
      <c r="C128" s="13">
        <v>10000</v>
      </c>
      <c r="D128" s="13">
        <v>10000</v>
      </c>
      <c r="E128" s="13">
        <v>0</v>
      </c>
      <c r="F128" s="13">
        <v>0</v>
      </c>
      <c r="G128" s="15">
        <v>0</v>
      </c>
      <c r="H128" s="13">
        <v>0</v>
      </c>
      <c r="I128" s="36"/>
    </row>
    <row r="129" spans="1:11" ht="47.25" customHeight="1" x14ac:dyDescent="0.25">
      <c r="A129" s="37">
        <f t="shared" si="13"/>
        <v>121</v>
      </c>
      <c r="B129" s="39" t="s">
        <v>63</v>
      </c>
      <c r="C129" s="40"/>
      <c r="D129" s="40"/>
      <c r="E129" s="40"/>
      <c r="F129" s="40"/>
      <c r="G129" s="40"/>
      <c r="H129" s="40"/>
      <c r="I129" s="46"/>
    </row>
    <row r="130" spans="1:11" ht="49.5" customHeight="1" x14ac:dyDescent="0.25">
      <c r="A130" s="37">
        <f t="shared" si="13"/>
        <v>122</v>
      </c>
      <c r="B130" s="26" t="s">
        <v>59</v>
      </c>
      <c r="C130" s="7">
        <f>C133</f>
        <v>48291128</v>
      </c>
      <c r="D130" s="7">
        <f>D133</f>
        <v>10521928</v>
      </c>
      <c r="E130" s="7">
        <f t="shared" ref="E130:H130" si="22">E133</f>
        <v>9442300</v>
      </c>
      <c r="F130" s="7">
        <f t="shared" si="22"/>
        <v>9442300</v>
      </c>
      <c r="G130" s="14">
        <f t="shared" si="22"/>
        <v>9442300</v>
      </c>
      <c r="H130" s="7">
        <f t="shared" si="22"/>
        <v>9442300</v>
      </c>
      <c r="I130" s="18"/>
      <c r="K130" s="9">
        <f>D130+25000</f>
        <v>10546928</v>
      </c>
    </row>
    <row r="131" spans="1:11" ht="15.75" x14ac:dyDescent="0.25">
      <c r="A131" s="37">
        <f t="shared" si="13"/>
        <v>123</v>
      </c>
      <c r="B131" s="11" t="s">
        <v>5</v>
      </c>
      <c r="C131" s="26">
        <v>0</v>
      </c>
      <c r="D131" s="26">
        <v>0</v>
      </c>
      <c r="E131" s="26">
        <v>0</v>
      </c>
      <c r="F131" s="26">
        <v>0</v>
      </c>
      <c r="G131" s="32">
        <v>0</v>
      </c>
      <c r="H131" s="26">
        <v>0</v>
      </c>
      <c r="I131" s="26" t="s">
        <v>4</v>
      </c>
    </row>
    <row r="132" spans="1:11" ht="18.75" customHeight="1" x14ac:dyDescent="0.25">
      <c r="A132" s="37">
        <f t="shared" si="13"/>
        <v>124</v>
      </c>
      <c r="B132" s="11" t="s">
        <v>6</v>
      </c>
      <c r="C132" s="26">
        <v>0</v>
      </c>
      <c r="D132" s="26">
        <v>0</v>
      </c>
      <c r="E132" s="26">
        <v>0</v>
      </c>
      <c r="F132" s="26">
        <v>0</v>
      </c>
      <c r="G132" s="32">
        <v>0</v>
      </c>
      <c r="H132" s="26">
        <v>0</v>
      </c>
      <c r="I132" s="26" t="s">
        <v>4</v>
      </c>
    </row>
    <row r="133" spans="1:11" ht="16.5" customHeight="1" x14ac:dyDescent="0.25">
      <c r="A133" s="37">
        <f t="shared" si="13"/>
        <v>125</v>
      </c>
      <c r="B133" s="11" t="s">
        <v>7</v>
      </c>
      <c r="C133" s="13">
        <f>SUM(D133:H133)</f>
        <v>48291128</v>
      </c>
      <c r="D133" s="13">
        <f>D139+D147+D152+D164+D169+D174+D181</f>
        <v>10521928</v>
      </c>
      <c r="E133" s="13">
        <f t="shared" ref="E133:H133" si="23">E139+E147+E152+E164+E169+E174+E181</f>
        <v>9442300</v>
      </c>
      <c r="F133" s="13">
        <f t="shared" si="23"/>
        <v>9442300</v>
      </c>
      <c r="G133" s="13">
        <f t="shared" si="23"/>
        <v>9442300</v>
      </c>
      <c r="H133" s="13">
        <f t="shared" si="23"/>
        <v>9442300</v>
      </c>
      <c r="I133" s="26" t="s">
        <v>4</v>
      </c>
    </row>
    <row r="134" spans="1:11" ht="21" customHeight="1" x14ac:dyDescent="0.25">
      <c r="A134" s="37">
        <f t="shared" si="13"/>
        <v>126</v>
      </c>
      <c r="B134" s="11" t="s">
        <v>8</v>
      </c>
      <c r="C134" s="26">
        <v>0</v>
      </c>
      <c r="D134" s="26">
        <v>0</v>
      </c>
      <c r="E134" s="26">
        <v>0</v>
      </c>
      <c r="F134" s="26">
        <v>0</v>
      </c>
      <c r="G134" s="32">
        <v>0</v>
      </c>
      <c r="H134" s="26">
        <v>0</v>
      </c>
      <c r="I134" s="26" t="s">
        <v>4</v>
      </c>
    </row>
    <row r="135" spans="1:11" ht="15.75" x14ac:dyDescent="0.25">
      <c r="A135" s="37">
        <f t="shared" si="13"/>
        <v>127</v>
      </c>
      <c r="B135" s="39" t="s">
        <v>13</v>
      </c>
      <c r="C135" s="40"/>
      <c r="D135" s="40"/>
      <c r="E135" s="40"/>
      <c r="F135" s="40"/>
      <c r="G135" s="40"/>
      <c r="H135" s="40"/>
      <c r="I135" s="46"/>
    </row>
    <row r="136" spans="1:11" ht="102.75" customHeight="1" x14ac:dyDescent="0.25">
      <c r="A136" s="37">
        <f t="shared" si="13"/>
        <v>128</v>
      </c>
      <c r="B136" s="11" t="s">
        <v>78</v>
      </c>
      <c r="C136" s="7">
        <f>SUM(D136:H136)</f>
        <v>640000</v>
      </c>
      <c r="D136" s="7">
        <f t="shared" ref="D136:H136" si="24">D139</f>
        <v>40000</v>
      </c>
      <c r="E136" s="7">
        <f t="shared" si="24"/>
        <v>150000</v>
      </c>
      <c r="F136" s="7">
        <f t="shared" si="24"/>
        <v>150000</v>
      </c>
      <c r="G136" s="14">
        <f t="shared" si="24"/>
        <v>150000</v>
      </c>
      <c r="H136" s="7">
        <f t="shared" si="24"/>
        <v>150000</v>
      </c>
      <c r="I136" s="18" t="s">
        <v>38</v>
      </c>
    </row>
    <row r="137" spans="1:11" ht="15.75" x14ac:dyDescent="0.25">
      <c r="A137" s="37">
        <f t="shared" si="13"/>
        <v>129</v>
      </c>
      <c r="B137" s="11" t="s">
        <v>5</v>
      </c>
      <c r="C137" s="13">
        <v>0</v>
      </c>
      <c r="D137" s="13">
        <v>0</v>
      </c>
      <c r="E137" s="13">
        <v>0</v>
      </c>
      <c r="F137" s="13">
        <v>0</v>
      </c>
      <c r="G137" s="15">
        <v>0</v>
      </c>
      <c r="H137" s="13">
        <v>0</v>
      </c>
      <c r="I137" s="26" t="s">
        <v>4</v>
      </c>
    </row>
    <row r="138" spans="1:11" ht="19.5" customHeight="1" x14ac:dyDescent="0.25">
      <c r="A138" s="37">
        <f t="shared" si="13"/>
        <v>130</v>
      </c>
      <c r="B138" s="11" t="s">
        <v>6</v>
      </c>
      <c r="C138" s="13">
        <v>0</v>
      </c>
      <c r="D138" s="13">
        <v>0</v>
      </c>
      <c r="E138" s="13">
        <v>0</v>
      </c>
      <c r="F138" s="13">
        <v>0</v>
      </c>
      <c r="G138" s="15">
        <v>0</v>
      </c>
      <c r="H138" s="13">
        <v>0</v>
      </c>
      <c r="I138" s="26" t="s">
        <v>4</v>
      </c>
    </row>
    <row r="139" spans="1:11" ht="19.5" customHeight="1" x14ac:dyDescent="0.25">
      <c r="A139" s="37">
        <f t="shared" si="13"/>
        <v>131</v>
      </c>
      <c r="B139" s="11" t="s">
        <v>10</v>
      </c>
      <c r="C139" s="13">
        <f>SUM(D139:H139)</f>
        <v>640000</v>
      </c>
      <c r="D139" s="13">
        <v>40000</v>
      </c>
      <c r="E139" s="13">
        <v>150000</v>
      </c>
      <c r="F139" s="13">
        <v>150000</v>
      </c>
      <c r="G139" s="13">
        <v>150000</v>
      </c>
      <c r="H139" s="13">
        <v>150000</v>
      </c>
      <c r="I139" s="26" t="s">
        <v>38</v>
      </c>
    </row>
    <row r="140" spans="1:11" ht="19.5" customHeight="1" x14ac:dyDescent="0.25">
      <c r="A140" s="37">
        <f t="shared" si="13"/>
        <v>132</v>
      </c>
      <c r="B140" s="11" t="s">
        <v>11</v>
      </c>
      <c r="C140" s="13">
        <v>0</v>
      </c>
      <c r="D140" s="13">
        <v>0</v>
      </c>
      <c r="E140" s="13">
        <v>0</v>
      </c>
      <c r="F140" s="13">
        <v>0</v>
      </c>
      <c r="G140" s="15">
        <v>0</v>
      </c>
      <c r="H140" s="13">
        <v>0</v>
      </c>
      <c r="I140" s="26"/>
    </row>
    <row r="141" spans="1:11" ht="15.75" x14ac:dyDescent="0.25">
      <c r="A141" s="37">
        <f t="shared" si="13"/>
        <v>133</v>
      </c>
      <c r="B141" s="41" t="s">
        <v>46</v>
      </c>
      <c r="C141" s="42"/>
      <c r="D141" s="42"/>
      <c r="E141" s="42"/>
      <c r="F141" s="42"/>
      <c r="G141" s="42"/>
      <c r="H141" s="42"/>
      <c r="I141" s="43"/>
    </row>
    <row r="142" spans="1:11" ht="19.5" customHeight="1" x14ac:dyDescent="0.25">
      <c r="A142" s="37">
        <f t="shared" si="13"/>
        <v>134</v>
      </c>
      <c r="B142" s="11" t="s">
        <v>70</v>
      </c>
      <c r="C142" s="13">
        <v>640000</v>
      </c>
      <c r="D142" s="13">
        <v>40000</v>
      </c>
      <c r="E142" s="13">
        <v>150000</v>
      </c>
      <c r="F142" s="13">
        <v>150000</v>
      </c>
      <c r="G142" s="13">
        <v>150000</v>
      </c>
      <c r="H142" s="13">
        <v>150000</v>
      </c>
      <c r="I142" s="26"/>
    </row>
    <row r="143" spans="1:11" ht="31.5" x14ac:dyDescent="0.25">
      <c r="A143" s="37">
        <f t="shared" si="13"/>
        <v>135</v>
      </c>
      <c r="B143" s="11" t="s">
        <v>47</v>
      </c>
      <c r="C143" s="13">
        <v>0</v>
      </c>
      <c r="D143" s="13">
        <v>0</v>
      </c>
      <c r="E143" s="13">
        <v>0</v>
      </c>
      <c r="F143" s="13">
        <v>0</v>
      </c>
      <c r="G143" s="15">
        <v>0</v>
      </c>
      <c r="H143" s="13">
        <v>0</v>
      </c>
      <c r="I143" s="26" t="s">
        <v>4</v>
      </c>
    </row>
    <row r="144" spans="1:11" ht="109.5" customHeight="1" x14ac:dyDescent="0.25">
      <c r="A144" s="37">
        <f t="shared" si="13"/>
        <v>136</v>
      </c>
      <c r="B144" s="11" t="s">
        <v>82</v>
      </c>
      <c r="C144" s="7">
        <f>SUM(D144:H144)</f>
        <v>0</v>
      </c>
      <c r="D144" s="7">
        <f t="shared" ref="D144:H144" si="25">D147</f>
        <v>0</v>
      </c>
      <c r="E144" s="7">
        <f t="shared" si="25"/>
        <v>0</v>
      </c>
      <c r="F144" s="7">
        <f t="shared" si="25"/>
        <v>0</v>
      </c>
      <c r="G144" s="14">
        <f t="shared" si="25"/>
        <v>0</v>
      </c>
      <c r="H144" s="7">
        <f t="shared" si="25"/>
        <v>0</v>
      </c>
      <c r="I144" s="18" t="s">
        <v>38</v>
      </c>
    </row>
    <row r="145" spans="1:9" ht="15.75" x14ac:dyDescent="0.25">
      <c r="A145" s="37">
        <f t="shared" si="13"/>
        <v>137</v>
      </c>
      <c r="B145" s="11" t="s">
        <v>5</v>
      </c>
      <c r="C145" s="13">
        <v>0</v>
      </c>
      <c r="D145" s="13">
        <v>0</v>
      </c>
      <c r="E145" s="13">
        <v>0</v>
      </c>
      <c r="F145" s="13">
        <v>0</v>
      </c>
      <c r="G145" s="15">
        <v>0</v>
      </c>
      <c r="H145" s="13">
        <v>0</v>
      </c>
      <c r="I145" s="26" t="s">
        <v>4</v>
      </c>
    </row>
    <row r="146" spans="1:9" ht="17.25" customHeight="1" x14ac:dyDescent="0.25">
      <c r="A146" s="37">
        <f t="shared" ref="A146:A209" si="26">A145+1</f>
        <v>138</v>
      </c>
      <c r="B146" s="11" t="s">
        <v>6</v>
      </c>
      <c r="C146" s="13">
        <v>0</v>
      </c>
      <c r="D146" s="13">
        <v>0</v>
      </c>
      <c r="E146" s="13">
        <v>0</v>
      </c>
      <c r="F146" s="13">
        <v>0</v>
      </c>
      <c r="G146" s="15">
        <v>0</v>
      </c>
      <c r="H146" s="13">
        <v>0</v>
      </c>
      <c r="I146" s="26" t="s">
        <v>4</v>
      </c>
    </row>
    <row r="147" spans="1:9" ht="17.25" customHeight="1" x14ac:dyDescent="0.25">
      <c r="A147" s="37">
        <f t="shared" si="26"/>
        <v>139</v>
      </c>
      <c r="B147" s="11" t="s">
        <v>7</v>
      </c>
      <c r="C147" s="13">
        <f>D147+E147+F147+G147</f>
        <v>0</v>
      </c>
      <c r="D147" s="13">
        <v>0</v>
      </c>
      <c r="E147" s="13">
        <v>0</v>
      </c>
      <c r="F147" s="13">
        <v>0</v>
      </c>
      <c r="G147" s="15">
        <v>0</v>
      </c>
      <c r="H147" s="13">
        <v>0</v>
      </c>
      <c r="I147" s="10" t="s">
        <v>38</v>
      </c>
    </row>
    <row r="148" spans="1:9" ht="15.75" x14ac:dyDescent="0.25">
      <c r="A148" s="37">
        <f t="shared" si="26"/>
        <v>140</v>
      </c>
      <c r="B148" s="11" t="s">
        <v>8</v>
      </c>
      <c r="C148" s="13">
        <v>0</v>
      </c>
      <c r="D148" s="13">
        <v>0</v>
      </c>
      <c r="E148" s="13">
        <v>0</v>
      </c>
      <c r="F148" s="13">
        <v>0</v>
      </c>
      <c r="G148" s="15">
        <v>0</v>
      </c>
      <c r="H148" s="13">
        <v>0</v>
      </c>
      <c r="I148" s="10" t="s">
        <v>4</v>
      </c>
    </row>
    <row r="149" spans="1:9" ht="113.25" customHeight="1" x14ac:dyDescent="0.25">
      <c r="A149" s="37">
        <f t="shared" si="26"/>
        <v>141</v>
      </c>
      <c r="B149" s="11" t="s">
        <v>79</v>
      </c>
      <c r="C149" s="7">
        <f>SUM(D149:H149)</f>
        <v>380000</v>
      </c>
      <c r="D149" s="7">
        <f t="shared" ref="D149:H149" si="27">D152</f>
        <v>100000</v>
      </c>
      <c r="E149" s="7">
        <f t="shared" si="27"/>
        <v>70000</v>
      </c>
      <c r="F149" s="7">
        <f t="shared" si="27"/>
        <v>70000</v>
      </c>
      <c r="G149" s="14">
        <f t="shared" si="27"/>
        <v>70000</v>
      </c>
      <c r="H149" s="7">
        <f t="shared" si="27"/>
        <v>70000</v>
      </c>
      <c r="I149" s="10" t="s">
        <v>38</v>
      </c>
    </row>
    <row r="150" spans="1:9" ht="15.75" x14ac:dyDescent="0.25">
      <c r="A150" s="37">
        <f t="shared" si="26"/>
        <v>142</v>
      </c>
      <c r="B150" s="11" t="s">
        <v>5</v>
      </c>
      <c r="C150" s="13">
        <v>0</v>
      </c>
      <c r="D150" s="13">
        <v>0</v>
      </c>
      <c r="E150" s="13">
        <v>0</v>
      </c>
      <c r="F150" s="13">
        <v>0</v>
      </c>
      <c r="G150" s="15">
        <v>0</v>
      </c>
      <c r="H150" s="13">
        <v>0</v>
      </c>
      <c r="I150" s="10" t="s">
        <v>4</v>
      </c>
    </row>
    <row r="151" spans="1:9" ht="20.25" customHeight="1" x14ac:dyDescent="0.25">
      <c r="A151" s="37">
        <f t="shared" si="26"/>
        <v>143</v>
      </c>
      <c r="B151" s="11" t="s">
        <v>6</v>
      </c>
      <c r="C151" s="13">
        <v>0</v>
      </c>
      <c r="D151" s="13">
        <v>0</v>
      </c>
      <c r="E151" s="13">
        <v>0</v>
      </c>
      <c r="F151" s="13">
        <v>0</v>
      </c>
      <c r="G151" s="15">
        <v>0</v>
      </c>
      <c r="H151" s="13">
        <v>0</v>
      </c>
      <c r="I151" s="10" t="s">
        <v>4</v>
      </c>
    </row>
    <row r="152" spans="1:9" ht="20.25" customHeight="1" x14ac:dyDescent="0.25">
      <c r="A152" s="37">
        <f t="shared" si="26"/>
        <v>144</v>
      </c>
      <c r="B152" s="11" t="s">
        <v>10</v>
      </c>
      <c r="C152" s="13">
        <f>D152+E152+F152+G152+H152</f>
        <v>380000</v>
      </c>
      <c r="D152" s="13">
        <v>100000</v>
      </c>
      <c r="E152" s="13">
        <f>E159</f>
        <v>70000</v>
      </c>
      <c r="F152" s="13">
        <f>SUM(F155:F160)</f>
        <v>70000</v>
      </c>
      <c r="G152" s="15">
        <v>70000</v>
      </c>
      <c r="H152" s="13">
        <v>70000</v>
      </c>
      <c r="I152" s="10" t="s">
        <v>38</v>
      </c>
    </row>
    <row r="153" spans="1:9" ht="15.75" x14ac:dyDescent="0.25">
      <c r="A153" s="37">
        <f t="shared" si="26"/>
        <v>145</v>
      </c>
      <c r="B153" s="11" t="s">
        <v>39</v>
      </c>
      <c r="C153" s="13">
        <v>0</v>
      </c>
      <c r="D153" s="13">
        <v>0</v>
      </c>
      <c r="E153" s="13">
        <v>0</v>
      </c>
      <c r="F153" s="13">
        <v>0</v>
      </c>
      <c r="G153" s="15">
        <v>0</v>
      </c>
      <c r="H153" s="13">
        <v>0</v>
      </c>
      <c r="I153" s="10" t="s">
        <v>4</v>
      </c>
    </row>
    <row r="154" spans="1:9" ht="15.75" customHeight="1" x14ac:dyDescent="0.25">
      <c r="A154" s="37">
        <f t="shared" si="26"/>
        <v>146</v>
      </c>
      <c r="B154" s="41" t="s">
        <v>46</v>
      </c>
      <c r="C154" s="42"/>
      <c r="D154" s="42"/>
      <c r="E154" s="42"/>
      <c r="F154" s="42"/>
      <c r="G154" s="42"/>
      <c r="H154" s="42"/>
      <c r="I154" s="43"/>
    </row>
    <row r="155" spans="1:9" ht="15.75" x14ac:dyDescent="0.25">
      <c r="A155" s="37">
        <f t="shared" si="26"/>
        <v>147</v>
      </c>
      <c r="B155" s="11" t="s">
        <v>20</v>
      </c>
      <c r="C155" s="13">
        <f t="shared" ref="C155:C161" si="28">SUM(D155:H155)</f>
        <v>0</v>
      </c>
      <c r="D155" s="13">
        <v>0</v>
      </c>
      <c r="E155" s="13">
        <v>0</v>
      </c>
      <c r="F155" s="13">
        <v>0</v>
      </c>
      <c r="G155" s="13">
        <v>0</v>
      </c>
      <c r="H155" s="13">
        <v>0</v>
      </c>
      <c r="I155" s="22"/>
    </row>
    <row r="156" spans="1:9" ht="15.75" x14ac:dyDescent="0.25">
      <c r="A156" s="37">
        <f t="shared" si="26"/>
        <v>148</v>
      </c>
      <c r="B156" s="11" t="s">
        <v>24</v>
      </c>
      <c r="C156" s="13">
        <f t="shared" si="28"/>
        <v>0</v>
      </c>
      <c r="D156" s="13">
        <v>0</v>
      </c>
      <c r="E156" s="13">
        <v>0</v>
      </c>
      <c r="F156" s="13">
        <v>0</v>
      </c>
      <c r="G156" s="13">
        <v>0</v>
      </c>
      <c r="H156" s="13">
        <v>0</v>
      </c>
      <c r="I156" s="22"/>
    </row>
    <row r="157" spans="1:9" ht="15.75" x14ac:dyDescent="0.25">
      <c r="A157" s="37">
        <f t="shared" si="26"/>
        <v>149</v>
      </c>
      <c r="B157" s="11" t="s">
        <v>30</v>
      </c>
      <c r="C157" s="13">
        <f t="shared" si="28"/>
        <v>0</v>
      </c>
      <c r="D157" s="13">
        <v>0</v>
      </c>
      <c r="E157" s="13">
        <v>0</v>
      </c>
      <c r="F157" s="13">
        <v>0</v>
      </c>
      <c r="G157" s="13">
        <v>0</v>
      </c>
      <c r="H157" s="13">
        <v>0</v>
      </c>
      <c r="I157" s="22"/>
    </row>
    <row r="158" spans="1:9" ht="15.75" x14ac:dyDescent="0.25">
      <c r="A158" s="37">
        <f t="shared" si="26"/>
        <v>150</v>
      </c>
      <c r="B158" s="11" t="s">
        <v>31</v>
      </c>
      <c r="C158" s="13">
        <f t="shared" si="28"/>
        <v>70000</v>
      </c>
      <c r="D158" s="13">
        <v>70000</v>
      </c>
      <c r="E158" s="13">
        <f>0</f>
        <v>0</v>
      </c>
      <c r="F158" s="13">
        <f>0</f>
        <v>0</v>
      </c>
      <c r="G158" s="13">
        <f>0</f>
        <v>0</v>
      </c>
      <c r="H158" s="13">
        <f>0</f>
        <v>0</v>
      </c>
      <c r="I158" s="25"/>
    </row>
    <row r="159" spans="1:9" ht="15.75" x14ac:dyDescent="0.25">
      <c r="A159" s="37">
        <f t="shared" si="26"/>
        <v>151</v>
      </c>
      <c r="B159" s="11" t="s">
        <v>70</v>
      </c>
      <c r="C159" s="13">
        <f t="shared" si="28"/>
        <v>310000</v>
      </c>
      <c r="D159" s="13">
        <v>30000</v>
      </c>
      <c r="E159" s="13">
        <v>70000</v>
      </c>
      <c r="F159" s="13">
        <v>70000</v>
      </c>
      <c r="G159" s="13">
        <v>70000</v>
      </c>
      <c r="H159" s="13">
        <v>70000</v>
      </c>
      <c r="I159" s="28"/>
    </row>
    <row r="160" spans="1:9" ht="31.5" x14ac:dyDescent="0.25">
      <c r="A160" s="37">
        <f t="shared" si="26"/>
        <v>152</v>
      </c>
      <c r="B160" s="11" t="s">
        <v>69</v>
      </c>
      <c r="C160" s="13">
        <v>0</v>
      </c>
      <c r="D160" s="13"/>
      <c r="E160" s="13">
        <v>0</v>
      </c>
      <c r="F160" s="13"/>
      <c r="G160" s="15"/>
      <c r="H160" s="13"/>
      <c r="I160" s="23"/>
    </row>
    <row r="161" spans="1:9" ht="56.25" customHeight="1" x14ac:dyDescent="0.25">
      <c r="A161" s="37">
        <f t="shared" si="26"/>
        <v>153</v>
      </c>
      <c r="B161" s="11" t="s">
        <v>80</v>
      </c>
      <c r="C161" s="7">
        <f t="shared" si="28"/>
        <v>46928648</v>
      </c>
      <c r="D161" s="7">
        <f t="shared" ref="D161:H161" si="29">D164</f>
        <v>10299448</v>
      </c>
      <c r="E161" s="7">
        <f t="shared" si="29"/>
        <v>9157300</v>
      </c>
      <c r="F161" s="7">
        <f t="shared" si="29"/>
        <v>9157300</v>
      </c>
      <c r="G161" s="14">
        <f t="shared" si="29"/>
        <v>9157300</v>
      </c>
      <c r="H161" s="7">
        <f t="shared" si="29"/>
        <v>9157300</v>
      </c>
      <c r="I161" s="8" t="s">
        <v>65</v>
      </c>
    </row>
    <row r="162" spans="1:9" ht="15.75" x14ac:dyDescent="0.25">
      <c r="A162" s="37">
        <f t="shared" si="26"/>
        <v>154</v>
      </c>
      <c r="B162" s="11" t="s">
        <v>5</v>
      </c>
      <c r="C162" s="13">
        <v>0</v>
      </c>
      <c r="D162" s="13">
        <v>0</v>
      </c>
      <c r="E162" s="13">
        <v>0</v>
      </c>
      <c r="F162" s="13">
        <v>0</v>
      </c>
      <c r="G162" s="15">
        <v>0</v>
      </c>
      <c r="H162" s="13">
        <v>0</v>
      </c>
      <c r="I162" s="10" t="s">
        <v>4</v>
      </c>
    </row>
    <row r="163" spans="1:9" ht="16.5" customHeight="1" x14ac:dyDescent="0.25">
      <c r="A163" s="37">
        <f t="shared" si="26"/>
        <v>155</v>
      </c>
      <c r="B163" s="11" t="s">
        <v>6</v>
      </c>
      <c r="C163" s="13">
        <v>0</v>
      </c>
      <c r="D163" s="13">
        <v>0</v>
      </c>
      <c r="E163" s="13">
        <v>0</v>
      </c>
      <c r="F163" s="13">
        <v>0</v>
      </c>
      <c r="G163" s="15">
        <v>0</v>
      </c>
      <c r="H163" s="13">
        <v>0</v>
      </c>
      <c r="I163" s="10" t="s">
        <v>4</v>
      </c>
    </row>
    <row r="164" spans="1:9" ht="16.5" customHeight="1" x14ac:dyDescent="0.25">
      <c r="A164" s="37">
        <f t="shared" si="26"/>
        <v>156</v>
      </c>
      <c r="B164" s="11" t="s">
        <v>7</v>
      </c>
      <c r="C164" s="13">
        <f>D164+E164+F164+G164+H164</f>
        <v>46928648</v>
      </c>
      <c r="D164" s="13">
        <v>10299448</v>
      </c>
      <c r="E164" s="13">
        <v>9157300</v>
      </c>
      <c r="F164" s="13">
        <v>9157300</v>
      </c>
      <c r="G164" s="13">
        <v>9157300</v>
      </c>
      <c r="H164" s="13">
        <v>9157300</v>
      </c>
      <c r="I164" s="10" t="s">
        <v>38</v>
      </c>
    </row>
    <row r="165" spans="1:9" ht="15.75" x14ac:dyDescent="0.25">
      <c r="A165" s="37">
        <f t="shared" si="26"/>
        <v>157</v>
      </c>
      <c r="B165" s="11" t="s">
        <v>8</v>
      </c>
      <c r="C165" s="13">
        <v>0</v>
      </c>
      <c r="D165" s="13">
        <v>0</v>
      </c>
      <c r="E165" s="13">
        <v>0</v>
      </c>
      <c r="F165" s="13">
        <v>0</v>
      </c>
      <c r="G165" s="15">
        <v>0</v>
      </c>
      <c r="H165" s="13">
        <v>0</v>
      </c>
      <c r="I165" s="10" t="s">
        <v>4</v>
      </c>
    </row>
    <row r="166" spans="1:9" ht="185.25" customHeight="1" x14ac:dyDescent="0.25">
      <c r="A166" s="37">
        <f t="shared" si="26"/>
        <v>158</v>
      </c>
      <c r="B166" s="11" t="s">
        <v>81</v>
      </c>
      <c r="C166" s="7">
        <v>0</v>
      </c>
      <c r="D166" s="7">
        <v>0</v>
      </c>
      <c r="E166" s="7">
        <v>0</v>
      </c>
      <c r="F166" s="7">
        <v>0</v>
      </c>
      <c r="G166" s="14">
        <v>0</v>
      </c>
      <c r="H166" s="7">
        <v>0</v>
      </c>
      <c r="I166" s="8" t="s">
        <v>40</v>
      </c>
    </row>
    <row r="167" spans="1:9" ht="15.75" x14ac:dyDescent="0.25">
      <c r="A167" s="37">
        <f t="shared" si="26"/>
        <v>159</v>
      </c>
      <c r="B167" s="11" t="s">
        <v>5</v>
      </c>
      <c r="C167" s="13">
        <v>0</v>
      </c>
      <c r="D167" s="13">
        <v>0</v>
      </c>
      <c r="E167" s="13">
        <v>0</v>
      </c>
      <c r="F167" s="13">
        <v>0</v>
      </c>
      <c r="G167" s="15">
        <v>0</v>
      </c>
      <c r="H167" s="13">
        <v>0</v>
      </c>
      <c r="I167" s="10" t="s">
        <v>4</v>
      </c>
    </row>
    <row r="168" spans="1:9" ht="18" customHeight="1" x14ac:dyDescent="0.25">
      <c r="A168" s="37">
        <f t="shared" si="26"/>
        <v>160</v>
      </c>
      <c r="B168" s="11" t="s">
        <v>6</v>
      </c>
      <c r="C168" s="13">
        <v>0</v>
      </c>
      <c r="D168" s="13">
        <v>0</v>
      </c>
      <c r="E168" s="13">
        <v>0</v>
      </c>
      <c r="F168" s="13">
        <v>0</v>
      </c>
      <c r="G168" s="15">
        <v>0</v>
      </c>
      <c r="H168" s="13">
        <v>0</v>
      </c>
      <c r="I168" s="10" t="s">
        <v>4</v>
      </c>
    </row>
    <row r="169" spans="1:9" ht="18" customHeight="1" x14ac:dyDescent="0.25">
      <c r="A169" s="37">
        <f t="shared" si="26"/>
        <v>161</v>
      </c>
      <c r="B169" s="11" t="s">
        <v>7</v>
      </c>
      <c r="C169" s="13">
        <v>0</v>
      </c>
      <c r="D169" s="13">
        <v>0</v>
      </c>
      <c r="E169" s="13">
        <v>0</v>
      </c>
      <c r="F169" s="13">
        <v>0</v>
      </c>
      <c r="G169" s="15">
        <v>0</v>
      </c>
      <c r="H169" s="13">
        <v>0</v>
      </c>
      <c r="I169" s="10" t="s">
        <v>40</v>
      </c>
    </row>
    <row r="170" spans="1:9" ht="15.75" x14ac:dyDescent="0.25">
      <c r="A170" s="37">
        <f t="shared" si="26"/>
        <v>162</v>
      </c>
      <c r="B170" s="11" t="s">
        <v>8</v>
      </c>
      <c r="C170" s="13">
        <v>0</v>
      </c>
      <c r="D170" s="13">
        <v>0</v>
      </c>
      <c r="E170" s="13">
        <v>0</v>
      </c>
      <c r="F170" s="13">
        <v>0</v>
      </c>
      <c r="G170" s="15">
        <v>0</v>
      </c>
      <c r="H170" s="13">
        <v>0</v>
      </c>
      <c r="I170" s="10" t="s">
        <v>4</v>
      </c>
    </row>
    <row r="171" spans="1:9" ht="123.75" customHeight="1" x14ac:dyDescent="0.25">
      <c r="A171" s="37">
        <f t="shared" si="26"/>
        <v>163</v>
      </c>
      <c r="B171" s="11" t="s">
        <v>83</v>
      </c>
      <c r="C171" s="7">
        <f>SUM(D171:H171)</f>
        <v>92480</v>
      </c>
      <c r="D171" s="7">
        <f t="shared" ref="D171:E171" si="30">D174</f>
        <v>32480</v>
      </c>
      <c r="E171" s="7">
        <f t="shared" si="30"/>
        <v>15000</v>
      </c>
      <c r="F171" s="7">
        <f>F174</f>
        <v>15000</v>
      </c>
      <c r="G171" s="14">
        <f>G174</f>
        <v>15000</v>
      </c>
      <c r="H171" s="7">
        <f t="shared" ref="H171" si="31">H174</f>
        <v>15000</v>
      </c>
      <c r="I171" s="8" t="s">
        <v>40</v>
      </c>
    </row>
    <row r="172" spans="1:9" ht="15.75" x14ac:dyDescent="0.25">
      <c r="A172" s="37">
        <f t="shared" si="26"/>
        <v>164</v>
      </c>
      <c r="B172" s="11" t="s">
        <v>5</v>
      </c>
      <c r="C172" s="13">
        <v>0</v>
      </c>
      <c r="D172" s="13">
        <v>0</v>
      </c>
      <c r="E172" s="13">
        <v>0</v>
      </c>
      <c r="F172" s="13">
        <v>0</v>
      </c>
      <c r="G172" s="15">
        <v>0</v>
      </c>
      <c r="H172" s="13">
        <v>0</v>
      </c>
      <c r="I172" s="10" t="s">
        <v>4</v>
      </c>
    </row>
    <row r="173" spans="1:9" ht="20.25" customHeight="1" x14ac:dyDescent="0.25">
      <c r="A173" s="37">
        <f t="shared" si="26"/>
        <v>165</v>
      </c>
      <c r="B173" s="11" t="s">
        <v>6</v>
      </c>
      <c r="C173" s="13">
        <v>0</v>
      </c>
      <c r="D173" s="13">
        <v>0</v>
      </c>
      <c r="E173" s="13">
        <v>0</v>
      </c>
      <c r="F173" s="13">
        <v>0</v>
      </c>
      <c r="G173" s="15">
        <v>0</v>
      </c>
      <c r="H173" s="13">
        <v>0</v>
      </c>
      <c r="I173" s="10" t="s">
        <v>4</v>
      </c>
    </row>
    <row r="174" spans="1:9" ht="20.25" customHeight="1" x14ac:dyDescent="0.25">
      <c r="A174" s="37">
        <f t="shared" si="26"/>
        <v>166</v>
      </c>
      <c r="B174" s="11" t="s">
        <v>7</v>
      </c>
      <c r="C174" s="13">
        <f>D174+E174+F174+G174+H174</f>
        <v>92480</v>
      </c>
      <c r="D174" s="15">
        <v>32480</v>
      </c>
      <c r="E174" s="15">
        <v>15000</v>
      </c>
      <c r="F174" s="15">
        <v>15000</v>
      </c>
      <c r="G174" s="15">
        <v>15000</v>
      </c>
      <c r="H174" s="13">
        <v>15000</v>
      </c>
      <c r="I174" s="10" t="s">
        <v>40</v>
      </c>
    </row>
    <row r="175" spans="1:9" ht="20.25" customHeight="1" x14ac:dyDescent="0.25">
      <c r="A175" s="37">
        <f t="shared" si="26"/>
        <v>167</v>
      </c>
      <c r="B175" s="11" t="s">
        <v>8</v>
      </c>
      <c r="C175" s="13">
        <v>0</v>
      </c>
      <c r="D175" s="13">
        <v>0</v>
      </c>
      <c r="E175" s="13">
        <v>0</v>
      </c>
      <c r="F175" s="13">
        <v>0</v>
      </c>
      <c r="G175" s="15">
        <v>0</v>
      </c>
      <c r="H175" s="13">
        <v>0</v>
      </c>
      <c r="I175" s="10" t="s">
        <v>4</v>
      </c>
    </row>
    <row r="176" spans="1:9" ht="20.25" customHeight="1" x14ac:dyDescent="0.25">
      <c r="A176" s="37">
        <f t="shared" si="26"/>
        <v>168</v>
      </c>
      <c r="B176" s="41" t="s">
        <v>46</v>
      </c>
      <c r="C176" s="42"/>
      <c r="D176" s="42"/>
      <c r="E176" s="42"/>
      <c r="F176" s="42"/>
      <c r="G176" s="42"/>
      <c r="H176" s="42"/>
      <c r="I176" s="43"/>
    </row>
    <row r="177" spans="1:9" ht="36" customHeight="1" x14ac:dyDescent="0.25">
      <c r="A177" s="37">
        <f t="shared" si="26"/>
        <v>169</v>
      </c>
      <c r="B177" s="12" t="s">
        <v>64</v>
      </c>
      <c r="C177" s="13">
        <v>0</v>
      </c>
      <c r="D177" s="13">
        <v>0</v>
      </c>
      <c r="E177" s="13">
        <v>0</v>
      </c>
      <c r="F177" s="13">
        <v>0</v>
      </c>
      <c r="G177" s="15">
        <v>0</v>
      </c>
      <c r="H177" s="13">
        <v>0</v>
      </c>
      <c r="I177" s="20"/>
    </row>
    <row r="178" spans="1:9" ht="93.75" customHeight="1" x14ac:dyDescent="0.25">
      <c r="A178" s="37">
        <f t="shared" si="26"/>
        <v>170</v>
      </c>
      <c r="B178" s="11" t="s">
        <v>84</v>
      </c>
      <c r="C178" s="7">
        <f>SUM(D178:H178)</f>
        <v>250000</v>
      </c>
      <c r="D178" s="7">
        <f>SUM(D179:D182)</f>
        <v>50000</v>
      </c>
      <c r="E178" s="7">
        <f t="shared" ref="E178:H178" si="32">SUM(E179:E182)</f>
        <v>50000</v>
      </c>
      <c r="F178" s="7">
        <f t="shared" si="32"/>
        <v>50000</v>
      </c>
      <c r="G178" s="14">
        <f t="shared" si="32"/>
        <v>50000</v>
      </c>
      <c r="H178" s="7">
        <f t="shared" si="32"/>
        <v>50000</v>
      </c>
      <c r="I178" s="24"/>
    </row>
    <row r="179" spans="1:9" ht="20.25" customHeight="1" x14ac:dyDescent="0.25">
      <c r="A179" s="37">
        <f t="shared" si="26"/>
        <v>171</v>
      </c>
      <c r="B179" s="11" t="s">
        <v>5</v>
      </c>
      <c r="C179" s="13">
        <f>SUM(D179:H179)</f>
        <v>0</v>
      </c>
      <c r="D179" s="13">
        <v>0</v>
      </c>
      <c r="E179" s="13">
        <v>0</v>
      </c>
      <c r="F179" s="13">
        <v>0</v>
      </c>
      <c r="G179" s="15">
        <v>0</v>
      </c>
      <c r="H179" s="13">
        <v>0</v>
      </c>
      <c r="I179" s="13"/>
    </row>
    <row r="180" spans="1:9" ht="20.25" customHeight="1" x14ac:dyDescent="0.25">
      <c r="A180" s="37">
        <f t="shared" si="26"/>
        <v>172</v>
      </c>
      <c r="B180" s="11" t="s">
        <v>6</v>
      </c>
      <c r="C180" s="13">
        <f>SUM(D180:H180)</f>
        <v>0</v>
      </c>
      <c r="D180" s="13">
        <v>0</v>
      </c>
      <c r="E180" s="13">
        <v>0</v>
      </c>
      <c r="F180" s="13">
        <v>0</v>
      </c>
      <c r="G180" s="15">
        <v>0</v>
      </c>
      <c r="H180" s="13">
        <v>0</v>
      </c>
      <c r="I180" s="13"/>
    </row>
    <row r="181" spans="1:9" ht="20.25" customHeight="1" x14ac:dyDescent="0.25">
      <c r="A181" s="37">
        <f t="shared" si="26"/>
        <v>173</v>
      </c>
      <c r="B181" s="11" t="s">
        <v>7</v>
      </c>
      <c r="C181" s="13">
        <f>SUM(D181:H181)</f>
        <v>250000</v>
      </c>
      <c r="D181" s="13">
        <v>50000</v>
      </c>
      <c r="E181" s="13">
        <v>50000</v>
      </c>
      <c r="F181" s="13">
        <v>50000</v>
      </c>
      <c r="G181" s="13">
        <v>50000</v>
      </c>
      <c r="H181" s="13">
        <v>50000</v>
      </c>
      <c r="I181" s="13"/>
    </row>
    <row r="182" spans="1:9" ht="20.25" customHeight="1" x14ac:dyDescent="0.25">
      <c r="A182" s="37">
        <f t="shared" si="26"/>
        <v>174</v>
      </c>
      <c r="B182" s="11" t="s">
        <v>8</v>
      </c>
      <c r="C182" s="13">
        <f>SUM(D182:H182)</f>
        <v>0</v>
      </c>
      <c r="D182" s="13">
        <v>0</v>
      </c>
      <c r="E182" s="13">
        <v>0</v>
      </c>
      <c r="F182" s="13">
        <v>0</v>
      </c>
      <c r="G182" s="15">
        <v>0</v>
      </c>
      <c r="H182" s="13">
        <v>0</v>
      </c>
      <c r="I182" s="13"/>
    </row>
    <row r="183" spans="1:9" ht="20.25" customHeight="1" x14ac:dyDescent="0.25">
      <c r="A183" s="37">
        <f t="shared" si="26"/>
        <v>175</v>
      </c>
      <c r="B183" s="41" t="s">
        <v>46</v>
      </c>
      <c r="C183" s="42"/>
      <c r="D183" s="42"/>
      <c r="E183" s="42"/>
      <c r="F183" s="42"/>
      <c r="G183" s="42"/>
      <c r="H183" s="42"/>
      <c r="I183" s="43"/>
    </row>
    <row r="184" spans="1:9" ht="36" customHeight="1" x14ac:dyDescent="0.25">
      <c r="A184" s="37">
        <f t="shared" si="26"/>
        <v>176</v>
      </c>
      <c r="B184" s="29" t="s">
        <v>70</v>
      </c>
      <c r="C184" s="7">
        <f>D184+E184+F184+G184+H184</f>
        <v>250000</v>
      </c>
      <c r="D184" s="13">
        <v>50000</v>
      </c>
      <c r="E184" s="13">
        <v>50000</v>
      </c>
      <c r="F184" s="13">
        <v>50000</v>
      </c>
      <c r="G184" s="15">
        <v>50000</v>
      </c>
      <c r="H184" s="13">
        <v>50000</v>
      </c>
      <c r="I184" s="18"/>
    </row>
    <row r="185" spans="1:9" ht="30" customHeight="1" x14ac:dyDescent="0.25">
      <c r="A185" s="37">
        <f t="shared" si="26"/>
        <v>177</v>
      </c>
      <c r="B185" s="39" t="s">
        <v>41</v>
      </c>
      <c r="C185" s="40"/>
      <c r="D185" s="40"/>
      <c r="E185" s="40"/>
      <c r="F185" s="40"/>
      <c r="G185" s="40"/>
      <c r="H185" s="40"/>
      <c r="I185" s="46"/>
    </row>
    <row r="186" spans="1:9" ht="40.5" customHeight="1" x14ac:dyDescent="0.25">
      <c r="A186" s="37">
        <f t="shared" si="26"/>
        <v>178</v>
      </c>
      <c r="B186" s="10" t="s">
        <v>42</v>
      </c>
      <c r="C186" s="7">
        <f>SUM(D186:H186)</f>
        <v>300000</v>
      </c>
      <c r="D186" s="7">
        <f>D187+D188+D189+D190</f>
        <v>60000</v>
      </c>
      <c r="E186" s="7">
        <f t="shared" ref="E186:H186" si="33">E187+E188+E189+E190</f>
        <v>60000</v>
      </c>
      <c r="F186" s="7">
        <f t="shared" si="33"/>
        <v>60000</v>
      </c>
      <c r="G186" s="7">
        <f t="shared" si="33"/>
        <v>60000</v>
      </c>
      <c r="H186" s="7">
        <f t="shared" si="33"/>
        <v>60000</v>
      </c>
      <c r="I186" s="8" t="s">
        <v>4</v>
      </c>
    </row>
    <row r="187" spans="1:9" ht="19.5" customHeight="1" x14ac:dyDescent="0.25">
      <c r="A187" s="37">
        <f t="shared" si="26"/>
        <v>179</v>
      </c>
      <c r="B187" s="11" t="s">
        <v>5</v>
      </c>
      <c r="C187" s="10">
        <v>0</v>
      </c>
      <c r="D187" s="10">
        <v>0</v>
      </c>
      <c r="E187" s="10">
        <v>0</v>
      </c>
      <c r="F187" s="10">
        <v>0</v>
      </c>
      <c r="G187" s="32">
        <v>0</v>
      </c>
      <c r="H187" s="17">
        <v>0</v>
      </c>
      <c r="I187" s="10" t="s">
        <v>4</v>
      </c>
    </row>
    <row r="188" spans="1:9" ht="19.5" customHeight="1" x14ac:dyDescent="0.25">
      <c r="A188" s="37">
        <f t="shared" si="26"/>
        <v>180</v>
      </c>
      <c r="B188" s="11" t="s">
        <v>6</v>
      </c>
      <c r="C188" s="10">
        <v>0</v>
      </c>
      <c r="D188" s="10">
        <v>0</v>
      </c>
      <c r="E188" s="10">
        <v>0</v>
      </c>
      <c r="F188" s="10">
        <v>0</v>
      </c>
      <c r="G188" s="32">
        <v>0</v>
      </c>
      <c r="H188" s="17">
        <v>0</v>
      </c>
      <c r="I188" s="10" t="s">
        <v>4</v>
      </c>
    </row>
    <row r="189" spans="1:9" ht="19.5" customHeight="1" x14ac:dyDescent="0.25">
      <c r="A189" s="37">
        <f t="shared" si="26"/>
        <v>181</v>
      </c>
      <c r="B189" s="11" t="s">
        <v>7</v>
      </c>
      <c r="C189" s="13">
        <f>SUM(D189:H189)</f>
        <v>300000</v>
      </c>
      <c r="D189" s="13">
        <f>D195</f>
        <v>60000</v>
      </c>
      <c r="E189" s="13">
        <f t="shared" ref="E189:H189" si="34">E195</f>
        <v>60000</v>
      </c>
      <c r="F189" s="13">
        <f t="shared" si="34"/>
        <v>60000</v>
      </c>
      <c r="G189" s="13">
        <f t="shared" si="34"/>
        <v>60000</v>
      </c>
      <c r="H189" s="13">
        <f t="shared" si="34"/>
        <v>60000</v>
      </c>
      <c r="I189" s="10" t="s">
        <v>4</v>
      </c>
    </row>
    <row r="190" spans="1:9" ht="19.5" customHeight="1" x14ac:dyDescent="0.25">
      <c r="A190" s="37">
        <f t="shared" si="26"/>
        <v>182</v>
      </c>
      <c r="B190" s="11" t="s">
        <v>8</v>
      </c>
      <c r="C190" s="10">
        <v>0</v>
      </c>
      <c r="D190" s="10">
        <v>0</v>
      </c>
      <c r="E190" s="10">
        <v>0</v>
      </c>
      <c r="F190" s="10">
        <v>0</v>
      </c>
      <c r="G190" s="32">
        <v>0</v>
      </c>
      <c r="H190" s="17">
        <v>0</v>
      </c>
      <c r="I190" s="10" t="s">
        <v>4</v>
      </c>
    </row>
    <row r="191" spans="1:9" ht="15.75" x14ac:dyDescent="0.25">
      <c r="A191" s="37">
        <f t="shared" si="26"/>
        <v>183</v>
      </c>
      <c r="B191" s="39" t="s">
        <v>43</v>
      </c>
      <c r="C191" s="40"/>
      <c r="D191" s="40"/>
      <c r="E191" s="40"/>
      <c r="F191" s="40"/>
      <c r="G191" s="40"/>
      <c r="H191" s="40"/>
      <c r="I191" s="46"/>
    </row>
    <row r="192" spans="1:9" ht="48" customHeight="1" x14ac:dyDescent="0.25">
      <c r="A192" s="37">
        <f t="shared" si="26"/>
        <v>184</v>
      </c>
      <c r="B192" s="11" t="s">
        <v>85</v>
      </c>
      <c r="C192" s="7">
        <f>SUM(D192:H192)</f>
        <v>300000</v>
      </c>
      <c r="D192" s="7">
        <v>60000</v>
      </c>
      <c r="E192" s="7">
        <f t="shared" ref="E192:H192" si="35">E195</f>
        <v>60000</v>
      </c>
      <c r="F192" s="7">
        <f t="shared" si="35"/>
        <v>60000</v>
      </c>
      <c r="G192" s="14">
        <f t="shared" si="35"/>
        <v>60000</v>
      </c>
      <c r="H192" s="7">
        <f t="shared" si="35"/>
        <v>60000</v>
      </c>
      <c r="I192" s="8" t="s">
        <v>44</v>
      </c>
    </row>
    <row r="193" spans="1:9" ht="15.75" x14ac:dyDescent="0.25">
      <c r="A193" s="37">
        <f t="shared" si="26"/>
        <v>185</v>
      </c>
      <c r="B193" s="11" t="s">
        <v>5</v>
      </c>
      <c r="C193" s="13">
        <v>0</v>
      </c>
      <c r="D193" s="13">
        <v>0</v>
      </c>
      <c r="E193" s="13">
        <v>0</v>
      </c>
      <c r="F193" s="13">
        <v>0</v>
      </c>
      <c r="G193" s="15">
        <v>0</v>
      </c>
      <c r="H193" s="13">
        <v>0</v>
      </c>
      <c r="I193" s="10"/>
    </row>
    <row r="194" spans="1:9" ht="18.75" customHeight="1" x14ac:dyDescent="0.25">
      <c r="A194" s="37">
        <f t="shared" si="26"/>
        <v>186</v>
      </c>
      <c r="B194" s="11" t="s">
        <v>6</v>
      </c>
      <c r="C194" s="13">
        <v>0</v>
      </c>
      <c r="D194" s="13">
        <v>0</v>
      </c>
      <c r="E194" s="13">
        <v>0</v>
      </c>
      <c r="F194" s="13">
        <v>0</v>
      </c>
      <c r="G194" s="15">
        <v>0</v>
      </c>
      <c r="H194" s="13">
        <v>0</v>
      </c>
      <c r="I194" s="10"/>
    </row>
    <row r="195" spans="1:9" ht="18.75" customHeight="1" x14ac:dyDescent="0.25">
      <c r="A195" s="37">
        <f t="shared" si="26"/>
        <v>187</v>
      </c>
      <c r="B195" s="11" t="s">
        <v>7</v>
      </c>
      <c r="C195" s="13">
        <f>D195+E195+F195+G195+H195</f>
        <v>300000</v>
      </c>
      <c r="D195" s="13">
        <v>60000</v>
      </c>
      <c r="E195" s="13">
        <v>60000</v>
      </c>
      <c r="F195" s="13">
        <v>60000</v>
      </c>
      <c r="G195" s="15">
        <v>60000</v>
      </c>
      <c r="H195" s="13">
        <v>60000</v>
      </c>
      <c r="I195" s="10" t="s">
        <v>44</v>
      </c>
    </row>
    <row r="196" spans="1:9" ht="18.75" customHeight="1" x14ac:dyDescent="0.25">
      <c r="A196" s="37">
        <f t="shared" si="26"/>
        <v>188</v>
      </c>
      <c r="B196" s="11" t="s">
        <v>8</v>
      </c>
      <c r="C196" s="13">
        <v>0</v>
      </c>
      <c r="D196" s="13">
        <v>0</v>
      </c>
      <c r="E196" s="13">
        <v>0</v>
      </c>
      <c r="F196" s="13">
        <v>0</v>
      </c>
      <c r="G196" s="15">
        <v>0</v>
      </c>
      <c r="H196" s="13">
        <v>0</v>
      </c>
      <c r="I196" s="10"/>
    </row>
    <row r="197" spans="1:9" ht="24" customHeight="1" x14ac:dyDescent="0.25">
      <c r="A197" s="37">
        <f t="shared" si="26"/>
        <v>189</v>
      </c>
      <c r="B197" s="39" t="s">
        <v>71</v>
      </c>
      <c r="C197" s="40"/>
      <c r="D197" s="40"/>
      <c r="E197" s="40"/>
      <c r="F197" s="40"/>
      <c r="G197" s="40"/>
      <c r="H197" s="40"/>
      <c r="I197" s="46"/>
    </row>
    <row r="198" spans="1:9" ht="31.5" customHeight="1" x14ac:dyDescent="0.25">
      <c r="A198" s="37">
        <f t="shared" si="26"/>
        <v>190</v>
      </c>
      <c r="B198" s="10" t="s">
        <v>60</v>
      </c>
      <c r="C198" s="7">
        <f>SUM(D198:H198)</f>
        <v>75000</v>
      </c>
      <c r="D198" s="7">
        <f>D199+D200+D201+D202</f>
        <v>15000</v>
      </c>
      <c r="E198" s="7">
        <f t="shared" ref="E198:H198" si="36">E199+E200+E201+E202</f>
        <v>15000</v>
      </c>
      <c r="F198" s="7">
        <f t="shared" si="36"/>
        <v>15000</v>
      </c>
      <c r="G198" s="7">
        <f t="shared" si="36"/>
        <v>15000</v>
      </c>
      <c r="H198" s="7">
        <f t="shared" si="36"/>
        <v>15000</v>
      </c>
      <c r="I198" s="8" t="s">
        <v>4</v>
      </c>
    </row>
    <row r="199" spans="1:9" ht="15.75" x14ac:dyDescent="0.25">
      <c r="A199" s="37">
        <f t="shared" si="26"/>
        <v>191</v>
      </c>
      <c r="B199" s="11" t="s">
        <v>5</v>
      </c>
      <c r="C199" s="10">
        <v>0</v>
      </c>
      <c r="D199" s="10">
        <v>0</v>
      </c>
      <c r="E199" s="10">
        <v>0</v>
      </c>
      <c r="F199" s="10">
        <v>0</v>
      </c>
      <c r="G199" s="32">
        <v>0</v>
      </c>
      <c r="H199" s="17">
        <v>0</v>
      </c>
      <c r="I199" s="10" t="s">
        <v>4</v>
      </c>
    </row>
    <row r="200" spans="1:9" ht="17.25" customHeight="1" x14ac:dyDescent="0.25">
      <c r="A200" s="37">
        <f t="shared" si="26"/>
        <v>192</v>
      </c>
      <c r="B200" s="11" t="s">
        <v>6</v>
      </c>
      <c r="C200" s="10">
        <v>0</v>
      </c>
      <c r="D200" s="10">
        <v>0</v>
      </c>
      <c r="E200" s="10">
        <v>0</v>
      </c>
      <c r="F200" s="10">
        <v>0</v>
      </c>
      <c r="G200" s="32">
        <v>0</v>
      </c>
      <c r="H200" s="17">
        <v>0</v>
      </c>
      <c r="I200" s="10" t="s">
        <v>4</v>
      </c>
    </row>
    <row r="201" spans="1:9" ht="17.25" customHeight="1" x14ac:dyDescent="0.25">
      <c r="A201" s="37">
        <f t="shared" si="26"/>
        <v>193</v>
      </c>
      <c r="B201" s="11" t="s">
        <v>7</v>
      </c>
      <c r="C201" s="13">
        <f>D201+E201+F201+G201+H201</f>
        <v>75000</v>
      </c>
      <c r="D201" s="13">
        <f>D207</f>
        <v>15000</v>
      </c>
      <c r="E201" s="13">
        <f t="shared" ref="E201:H201" si="37">E207</f>
        <v>15000</v>
      </c>
      <c r="F201" s="13">
        <f t="shared" si="37"/>
        <v>15000</v>
      </c>
      <c r="G201" s="13">
        <f t="shared" si="37"/>
        <v>15000</v>
      </c>
      <c r="H201" s="13">
        <f t="shared" si="37"/>
        <v>15000</v>
      </c>
      <c r="I201" s="10" t="s">
        <v>4</v>
      </c>
    </row>
    <row r="202" spans="1:9" ht="17.25" customHeight="1" x14ac:dyDescent="0.25">
      <c r="A202" s="37">
        <f t="shared" si="26"/>
        <v>194</v>
      </c>
      <c r="B202" s="11" t="s">
        <v>8</v>
      </c>
      <c r="C202" s="10">
        <v>0</v>
      </c>
      <c r="D202" s="10">
        <v>0</v>
      </c>
      <c r="E202" s="10">
        <v>0</v>
      </c>
      <c r="F202" s="10">
        <v>0</v>
      </c>
      <c r="G202" s="32">
        <v>0</v>
      </c>
      <c r="H202" s="17">
        <v>0</v>
      </c>
      <c r="I202" s="10" t="s">
        <v>4</v>
      </c>
    </row>
    <row r="203" spans="1:9" ht="21.75" customHeight="1" x14ac:dyDescent="0.25">
      <c r="A203" s="37">
        <f t="shared" si="26"/>
        <v>195</v>
      </c>
      <c r="B203" s="39" t="s">
        <v>43</v>
      </c>
      <c r="C203" s="40"/>
      <c r="D203" s="40"/>
      <c r="E203" s="40"/>
      <c r="F203" s="40"/>
      <c r="G203" s="40"/>
      <c r="H203" s="40"/>
      <c r="I203" s="46"/>
    </row>
    <row r="204" spans="1:9" ht="119.25" customHeight="1" x14ac:dyDescent="0.25">
      <c r="A204" s="37">
        <f t="shared" si="26"/>
        <v>196</v>
      </c>
      <c r="B204" s="11" t="s">
        <v>86</v>
      </c>
      <c r="C204" s="7">
        <f>SUM(D204:H204)</f>
        <v>75000</v>
      </c>
      <c r="D204" s="7">
        <f t="shared" ref="D204:H204" si="38">D207</f>
        <v>15000</v>
      </c>
      <c r="E204" s="7">
        <f t="shared" si="38"/>
        <v>15000</v>
      </c>
      <c r="F204" s="7">
        <f t="shared" si="38"/>
        <v>15000</v>
      </c>
      <c r="G204" s="14">
        <f t="shared" si="38"/>
        <v>15000</v>
      </c>
      <c r="H204" s="7">
        <f t="shared" si="38"/>
        <v>15000</v>
      </c>
      <c r="I204" s="8" t="s">
        <v>45</v>
      </c>
    </row>
    <row r="205" spans="1:9" ht="15.75" x14ac:dyDescent="0.25">
      <c r="A205" s="37">
        <f t="shared" si="26"/>
        <v>197</v>
      </c>
      <c r="B205" s="11" t="s">
        <v>5</v>
      </c>
      <c r="C205" s="13">
        <f t="shared" ref="C205:C206" si="39">D205+E205+F205+G205+H205</f>
        <v>0</v>
      </c>
      <c r="D205" s="13">
        <v>0</v>
      </c>
      <c r="E205" s="13">
        <v>0</v>
      </c>
      <c r="F205" s="13">
        <v>0</v>
      </c>
      <c r="G205" s="15">
        <v>0</v>
      </c>
      <c r="H205" s="13">
        <v>0</v>
      </c>
      <c r="I205" s="10" t="s">
        <v>4</v>
      </c>
    </row>
    <row r="206" spans="1:9" ht="24" customHeight="1" x14ac:dyDescent="0.25">
      <c r="A206" s="37">
        <f t="shared" si="26"/>
        <v>198</v>
      </c>
      <c r="B206" s="11" t="s">
        <v>6</v>
      </c>
      <c r="C206" s="13">
        <f t="shared" si="39"/>
        <v>0</v>
      </c>
      <c r="D206" s="13">
        <v>0</v>
      </c>
      <c r="E206" s="13">
        <v>0</v>
      </c>
      <c r="F206" s="13">
        <v>0</v>
      </c>
      <c r="G206" s="15">
        <v>0</v>
      </c>
      <c r="H206" s="13">
        <v>0</v>
      </c>
      <c r="I206" s="10" t="s">
        <v>4</v>
      </c>
    </row>
    <row r="207" spans="1:9" ht="24" customHeight="1" x14ac:dyDescent="0.25">
      <c r="A207" s="37">
        <f t="shared" si="26"/>
        <v>199</v>
      </c>
      <c r="B207" s="11" t="s">
        <v>7</v>
      </c>
      <c r="C207" s="13">
        <f>D207+E207+F207+G207+H207</f>
        <v>75000</v>
      </c>
      <c r="D207" s="13">
        <f>15000</f>
        <v>15000</v>
      </c>
      <c r="E207" s="13">
        <f>15000</f>
        <v>15000</v>
      </c>
      <c r="F207" s="13">
        <f>15000</f>
        <v>15000</v>
      </c>
      <c r="G207" s="13">
        <f>15000</f>
        <v>15000</v>
      </c>
      <c r="H207" s="13">
        <f>15000</f>
        <v>15000</v>
      </c>
      <c r="I207" s="10" t="s">
        <v>45</v>
      </c>
    </row>
    <row r="208" spans="1:9" ht="15.75" x14ac:dyDescent="0.25">
      <c r="A208" s="37">
        <f t="shared" si="26"/>
        <v>200</v>
      </c>
      <c r="B208" s="11" t="s">
        <v>8</v>
      </c>
      <c r="C208" s="13">
        <v>0</v>
      </c>
      <c r="D208" s="13">
        <v>0</v>
      </c>
      <c r="E208" s="13">
        <v>0</v>
      </c>
      <c r="F208" s="13">
        <v>0</v>
      </c>
      <c r="G208" s="15">
        <v>0</v>
      </c>
      <c r="H208" s="13">
        <v>0</v>
      </c>
      <c r="I208" s="10" t="s">
        <v>4</v>
      </c>
    </row>
    <row r="209" spans="1:9" ht="15.75" customHeight="1" x14ac:dyDescent="0.25">
      <c r="A209" s="37">
        <f t="shared" si="26"/>
        <v>201</v>
      </c>
      <c r="B209" s="41" t="s">
        <v>46</v>
      </c>
      <c r="C209" s="42"/>
      <c r="D209" s="42"/>
      <c r="E209" s="42"/>
      <c r="F209" s="42"/>
      <c r="G209" s="42"/>
      <c r="H209" s="42"/>
      <c r="I209" s="43"/>
    </row>
    <row r="210" spans="1:9" ht="31.5" x14ac:dyDescent="0.25">
      <c r="A210" s="37">
        <f t="shared" ref="A210:A222" si="40">A209+1</f>
        <v>202</v>
      </c>
      <c r="B210" s="12" t="s">
        <v>64</v>
      </c>
      <c r="C210" s="13">
        <f>D210+E210+F210+G210+H210</f>
        <v>0</v>
      </c>
      <c r="D210" s="13">
        <v>0</v>
      </c>
      <c r="E210" s="13">
        <v>0</v>
      </c>
      <c r="F210" s="13">
        <v>0</v>
      </c>
      <c r="G210" s="15">
        <v>0</v>
      </c>
      <c r="H210" s="13">
        <v>0</v>
      </c>
      <c r="I210" s="21"/>
    </row>
    <row r="211" spans="1:9" ht="31.5" customHeight="1" x14ac:dyDescent="0.25">
      <c r="A211" s="37">
        <f t="shared" si="40"/>
        <v>203</v>
      </c>
      <c r="B211" s="39" t="s">
        <v>68</v>
      </c>
      <c r="C211" s="40"/>
      <c r="D211" s="40"/>
      <c r="E211" s="40"/>
      <c r="F211" s="40"/>
      <c r="G211" s="40"/>
      <c r="H211" s="40"/>
      <c r="I211" s="46"/>
    </row>
    <row r="212" spans="1:9" ht="31.5" customHeight="1" x14ac:dyDescent="0.25">
      <c r="A212" s="37">
        <f t="shared" si="40"/>
        <v>204</v>
      </c>
      <c r="B212" s="10" t="s">
        <v>61</v>
      </c>
      <c r="C212" s="13">
        <f>SUM(D212:H212)</f>
        <v>1750000</v>
      </c>
      <c r="D212" s="7">
        <f>D213+D214+D215+D216</f>
        <v>350000</v>
      </c>
      <c r="E212" s="7">
        <f t="shared" ref="E212:H212" si="41">E213+E214+E215+E216</f>
        <v>350000</v>
      </c>
      <c r="F212" s="7">
        <f t="shared" si="41"/>
        <v>350000</v>
      </c>
      <c r="G212" s="7">
        <f t="shared" si="41"/>
        <v>350000</v>
      </c>
      <c r="H212" s="7">
        <f t="shared" si="41"/>
        <v>350000</v>
      </c>
      <c r="I212" s="8" t="s">
        <v>4</v>
      </c>
    </row>
    <row r="213" spans="1:9" ht="15.75" x14ac:dyDescent="0.25">
      <c r="A213" s="37">
        <f t="shared" si="40"/>
        <v>205</v>
      </c>
      <c r="B213" s="11" t="s">
        <v>5</v>
      </c>
      <c r="C213" s="10">
        <v>0</v>
      </c>
      <c r="D213" s="10">
        <v>0</v>
      </c>
      <c r="E213" s="10">
        <v>0</v>
      </c>
      <c r="F213" s="10">
        <v>0</v>
      </c>
      <c r="G213" s="32">
        <v>0</v>
      </c>
      <c r="H213" s="17">
        <v>0</v>
      </c>
      <c r="I213" s="10"/>
    </row>
    <row r="214" spans="1:9" ht="21" customHeight="1" x14ac:dyDescent="0.25">
      <c r="A214" s="37">
        <f t="shared" si="40"/>
        <v>206</v>
      </c>
      <c r="B214" s="11" t="s">
        <v>6</v>
      </c>
      <c r="C214" s="10">
        <v>0</v>
      </c>
      <c r="D214" s="10">
        <v>0</v>
      </c>
      <c r="E214" s="10">
        <v>0</v>
      </c>
      <c r="F214" s="10">
        <v>0</v>
      </c>
      <c r="G214" s="32">
        <v>0</v>
      </c>
      <c r="H214" s="17">
        <v>0</v>
      </c>
      <c r="I214" s="10"/>
    </row>
    <row r="215" spans="1:9" ht="21" customHeight="1" x14ac:dyDescent="0.25">
      <c r="A215" s="37">
        <f t="shared" si="40"/>
        <v>207</v>
      </c>
      <c r="B215" s="11" t="s">
        <v>7</v>
      </c>
      <c r="C215" s="13">
        <f>SUM(D215:H215)</f>
        <v>1750000</v>
      </c>
      <c r="D215" s="13">
        <f>D221</f>
        <v>350000</v>
      </c>
      <c r="E215" s="13">
        <f t="shared" ref="E215:H215" si="42">E221</f>
        <v>350000</v>
      </c>
      <c r="F215" s="13">
        <f t="shared" si="42"/>
        <v>350000</v>
      </c>
      <c r="G215" s="13">
        <f t="shared" si="42"/>
        <v>350000</v>
      </c>
      <c r="H215" s="13">
        <f t="shared" si="42"/>
        <v>350000</v>
      </c>
      <c r="I215" s="10" t="s">
        <v>4</v>
      </c>
    </row>
    <row r="216" spans="1:9" ht="21" customHeight="1" x14ac:dyDescent="0.25">
      <c r="A216" s="37">
        <f t="shared" si="40"/>
        <v>208</v>
      </c>
      <c r="B216" s="11" t="s">
        <v>8</v>
      </c>
      <c r="C216" s="10">
        <v>0</v>
      </c>
      <c r="D216" s="10">
        <v>0</v>
      </c>
      <c r="E216" s="10">
        <v>0</v>
      </c>
      <c r="F216" s="10">
        <v>0</v>
      </c>
      <c r="G216" s="32">
        <v>0</v>
      </c>
      <c r="H216" s="17">
        <v>0</v>
      </c>
      <c r="I216" s="10"/>
    </row>
    <row r="217" spans="1:9" ht="15.75" x14ac:dyDescent="0.25">
      <c r="A217" s="37">
        <f t="shared" si="40"/>
        <v>209</v>
      </c>
      <c r="B217" s="39" t="s">
        <v>43</v>
      </c>
      <c r="C217" s="40"/>
      <c r="D217" s="40"/>
      <c r="E217" s="40"/>
      <c r="F217" s="40"/>
      <c r="G217" s="40"/>
      <c r="H217" s="40"/>
      <c r="I217" s="46"/>
    </row>
    <row r="218" spans="1:9" ht="140.25" customHeight="1" x14ac:dyDescent="0.25">
      <c r="A218" s="37">
        <f t="shared" si="40"/>
        <v>210</v>
      </c>
      <c r="B218" s="11" t="s">
        <v>87</v>
      </c>
      <c r="C218" s="7">
        <f>SUM(D218:H218)</f>
        <v>1750000</v>
      </c>
      <c r="D218" s="7">
        <f t="shared" ref="D218:H218" si="43">D221</f>
        <v>350000</v>
      </c>
      <c r="E218" s="7">
        <f t="shared" si="43"/>
        <v>350000</v>
      </c>
      <c r="F218" s="7">
        <f t="shared" si="43"/>
        <v>350000</v>
      </c>
      <c r="G218" s="14">
        <f t="shared" si="43"/>
        <v>350000</v>
      </c>
      <c r="H218" s="7">
        <f t="shared" si="43"/>
        <v>350000</v>
      </c>
      <c r="I218" s="18" t="s">
        <v>48</v>
      </c>
    </row>
    <row r="219" spans="1:9" ht="15.75" x14ac:dyDescent="0.25">
      <c r="A219" s="37">
        <f t="shared" si="40"/>
        <v>211</v>
      </c>
      <c r="B219" s="11" t="s">
        <v>5</v>
      </c>
      <c r="C219" s="13">
        <v>0</v>
      </c>
      <c r="D219" s="13">
        <v>0</v>
      </c>
      <c r="E219" s="13">
        <v>0</v>
      </c>
      <c r="F219" s="13">
        <v>0</v>
      </c>
      <c r="G219" s="15">
        <v>0</v>
      </c>
      <c r="H219" s="13">
        <v>0</v>
      </c>
      <c r="I219" s="27"/>
    </row>
    <row r="220" spans="1:9" ht="18" customHeight="1" x14ac:dyDescent="0.25">
      <c r="A220" s="37">
        <f t="shared" si="40"/>
        <v>212</v>
      </c>
      <c r="B220" s="11" t="s">
        <v>6</v>
      </c>
      <c r="C220" s="13">
        <v>0</v>
      </c>
      <c r="D220" s="13">
        <v>0</v>
      </c>
      <c r="E220" s="13">
        <v>0</v>
      </c>
      <c r="F220" s="13">
        <v>0</v>
      </c>
      <c r="G220" s="15">
        <v>0</v>
      </c>
      <c r="H220" s="13">
        <v>0</v>
      </c>
      <c r="I220" s="27"/>
    </row>
    <row r="221" spans="1:9" ht="18" customHeight="1" x14ac:dyDescent="0.25">
      <c r="A221" s="37">
        <f t="shared" si="40"/>
        <v>213</v>
      </c>
      <c r="B221" s="11" t="s">
        <v>7</v>
      </c>
      <c r="C221" s="13">
        <f>D221+E221+F221+G221+H221</f>
        <v>1750000</v>
      </c>
      <c r="D221" s="13">
        <f>350000</f>
        <v>350000</v>
      </c>
      <c r="E221" s="13">
        <f t="shared" ref="E221:H221" si="44">350000</f>
        <v>350000</v>
      </c>
      <c r="F221" s="13">
        <f t="shared" si="44"/>
        <v>350000</v>
      </c>
      <c r="G221" s="13">
        <f t="shared" si="44"/>
        <v>350000</v>
      </c>
      <c r="H221" s="13">
        <f t="shared" si="44"/>
        <v>350000</v>
      </c>
      <c r="I221" s="27" t="s">
        <v>48</v>
      </c>
    </row>
    <row r="222" spans="1:9" ht="15.75" x14ac:dyDescent="0.25">
      <c r="A222" s="37">
        <f t="shared" si="40"/>
        <v>214</v>
      </c>
      <c r="B222" s="11" t="s">
        <v>8</v>
      </c>
      <c r="C222" s="13">
        <v>0</v>
      </c>
      <c r="D222" s="13">
        <v>0</v>
      </c>
      <c r="E222" s="13">
        <v>0</v>
      </c>
      <c r="F222" s="13">
        <v>0</v>
      </c>
      <c r="G222" s="15">
        <v>0</v>
      </c>
      <c r="H222" s="13">
        <v>0</v>
      </c>
      <c r="I222" s="27"/>
    </row>
    <row r="223" spans="1:9" x14ac:dyDescent="0.25">
      <c r="B223" s="4"/>
      <c r="C223" s="4"/>
      <c r="D223" s="4"/>
      <c r="E223" s="4"/>
      <c r="F223" s="4"/>
      <c r="G223" s="33"/>
      <c r="H223" s="4"/>
      <c r="I223" s="4"/>
    </row>
    <row r="225" spans="1:1" x14ac:dyDescent="0.25">
      <c r="A225" s="4"/>
    </row>
    <row r="226" spans="1:1" ht="15.75" x14ac:dyDescent="0.25">
      <c r="A226" s="5"/>
    </row>
  </sheetData>
  <autoFilter ref="B8:I222"/>
  <mergeCells count="24">
    <mergeCell ref="B141:I141"/>
    <mergeCell ref="B26:I26"/>
    <mergeCell ref="B58:I58"/>
    <mergeCell ref="B85:I85"/>
    <mergeCell ref="B185:I185"/>
    <mergeCell ref="B129:I129"/>
    <mergeCell ref="B154:I154"/>
    <mergeCell ref="B176:I176"/>
    <mergeCell ref="B135:I135"/>
    <mergeCell ref="B183:I183"/>
    <mergeCell ref="B127:I127"/>
    <mergeCell ref="B217:I217"/>
    <mergeCell ref="B191:I191"/>
    <mergeCell ref="B197:I197"/>
    <mergeCell ref="B203:I203"/>
    <mergeCell ref="B211:I211"/>
    <mergeCell ref="B209:I209"/>
    <mergeCell ref="F1:I1"/>
    <mergeCell ref="B20:H20"/>
    <mergeCell ref="B37:I37"/>
    <mergeCell ref="B14:I14"/>
    <mergeCell ref="F2:I2"/>
    <mergeCell ref="A4:I4"/>
    <mergeCell ref="C6:H6"/>
  </mergeCells>
  <phoneticPr fontId="5" type="noConversion"/>
  <pageMargins left="0.7" right="0.7" top="0.75" bottom="0.75" header="0.3" footer="0.3"/>
  <pageSetup paperSize="9" scale="6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Семенов Игорь</dc:creator>
  <cp:lastModifiedBy>BUDG4</cp:lastModifiedBy>
  <cp:lastPrinted>2022-11-03T05:42:23Z</cp:lastPrinted>
  <dcterms:created xsi:type="dcterms:W3CDTF">2016-11-16T11:30:45Z</dcterms:created>
  <dcterms:modified xsi:type="dcterms:W3CDTF">2023-10-31T10:52:59Z</dcterms:modified>
</cp:coreProperties>
</file>